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2003 Version - Participants" sheetId="1" r:id="rId1"/>
    <sheet name="2001 Version - Participants" sheetId="2" r:id="rId2"/>
    <sheet name="Sheet3" sheetId="3" r:id="rId3"/>
  </sheets>
  <definedNames>
    <definedName name="_xlnm.Print_Area" localSheetId="0">'2003 Version - Participants'!$A$1:$G$24</definedName>
    <definedName name="_xlnm.Print_Titles" localSheetId="0">'2003 Version - Participants'!$1:$1</definedName>
  </definedNames>
  <calcPr fullCalcOnLoad="1"/>
</workbook>
</file>

<file path=xl/sharedStrings.xml><?xml version="1.0" encoding="utf-8"?>
<sst xmlns="http://schemas.openxmlformats.org/spreadsheetml/2006/main" count="666" uniqueCount="573">
  <si>
    <t>Arndt, Horst</t>
  </si>
  <si>
    <t>Unitron Industries</t>
  </si>
  <si>
    <t>20 Beasley Dr.</t>
  </si>
  <si>
    <t>Kitchener, N2G 4X1 Ontario</t>
  </si>
  <si>
    <t>CANADA</t>
  </si>
  <si>
    <t>519-895-0100</t>
  </si>
  <si>
    <t>519-895-0108</t>
  </si>
  <si>
    <t>harndt@unitron.com</t>
  </si>
  <si>
    <t>Augustyniak, Mario</t>
  </si>
  <si>
    <t>Gennum Corp.</t>
  </si>
  <si>
    <t>P. O. Box 589 Station A</t>
  </si>
  <si>
    <t>Burlington, Ont., Canada</t>
  </si>
  <si>
    <t>905-632-2999 x347</t>
  </si>
  <si>
    <t>905-632-5946</t>
  </si>
  <si>
    <t>mario_a@gennum.com</t>
  </si>
  <si>
    <t>Balzano, Quirno</t>
  </si>
  <si>
    <t>Motorola</t>
  </si>
  <si>
    <t>8000 W. Sunrise Blvd.</t>
  </si>
  <si>
    <t>Plantation, FL</t>
  </si>
  <si>
    <t>954-723-6139</t>
  </si>
  <si>
    <t>954-723-5611</t>
  </si>
  <si>
    <t>Basile, Jo-Anne</t>
  </si>
  <si>
    <t>CTIA</t>
  </si>
  <si>
    <t>1250 Connecticut Ave, NW, St 200</t>
  </si>
  <si>
    <t>Washington, DC  20036</t>
  </si>
  <si>
    <t>202-736-3222</t>
  </si>
  <si>
    <t>202-887-1629</t>
  </si>
  <si>
    <t>JBasile@CTIA.org</t>
  </si>
  <si>
    <t>Berger, H. Stephen</t>
  </si>
  <si>
    <t>Siemens Business Communications</t>
  </si>
  <si>
    <t>2205 Grand Avenue Pkwy</t>
  </si>
  <si>
    <t>Austin, TX 78728-3811</t>
  </si>
  <si>
    <t>512-990-6147</t>
  </si>
  <si>
    <t>512-990-6335</t>
  </si>
  <si>
    <t>Stephen.Berger@Siemenscom.com</t>
  </si>
  <si>
    <t>Brander, Richard</t>
  </si>
  <si>
    <t>Beltone Electronics</t>
  </si>
  <si>
    <t>4201 W. Victoria St.</t>
  </si>
  <si>
    <t>Chicago, IL 60646</t>
  </si>
  <si>
    <t>773-583-3600</t>
  </si>
  <si>
    <t>773-583-0252</t>
  </si>
  <si>
    <t>rbrander@beltone.com</t>
  </si>
  <si>
    <t>Bronaugh, Edwin L.</t>
  </si>
  <si>
    <t>Siemens Business Communications Sys.</t>
  </si>
  <si>
    <t>512-990-6673  [H:512-258-6687]</t>
  </si>
  <si>
    <t>512-258-6982</t>
  </si>
  <si>
    <t>edwin.bronaugh@siemenscom.com</t>
  </si>
  <si>
    <t>Bryan, Skip</t>
  </si>
  <si>
    <t>Ericsson</t>
  </si>
  <si>
    <t>7001 Development Dr.</t>
  </si>
  <si>
    <t>Research Triangle Park, NC 27709</t>
  </si>
  <si>
    <t>919-472-7117</t>
  </si>
  <si>
    <t>919-472-7452</t>
  </si>
  <si>
    <t>Buas, Mike</t>
  </si>
  <si>
    <t>Info only—no longer with FCC</t>
  </si>
  <si>
    <t>Federal Communications Comm.</t>
  </si>
  <si>
    <t>M/S 1300 D2</t>
  </si>
  <si>
    <t>2000 M St. NW</t>
  </si>
  <si>
    <t>Washington, DC  20554</t>
  </si>
  <si>
    <t>Burdett, Amos</t>
  </si>
  <si>
    <t>Samsung America</t>
  </si>
  <si>
    <t>Richardson, TX</t>
  </si>
  <si>
    <t>972-761-7113</t>
  </si>
  <si>
    <t>972-669-1813</t>
  </si>
  <si>
    <t>aburdett@telecom.sna.samsung.com</t>
  </si>
  <si>
    <t>Candiago, Marco</t>
  </si>
  <si>
    <t>20 Beasley Drive</t>
  </si>
  <si>
    <t>Kitchener, Ontario, N2G 4X1 CANADA</t>
  </si>
  <si>
    <t>519-895-0100 x318</t>
  </si>
  <si>
    <r>
      <t>mc</t>
    </r>
    <r>
      <rPr>
        <u val="single"/>
        <sz val="10"/>
        <color indexed="10"/>
        <rFont val="Times New Roman"/>
        <family val="1"/>
      </rPr>
      <t>a</t>
    </r>
    <r>
      <rPr>
        <sz val="10"/>
        <rFont val="Times New Roman"/>
        <family val="1"/>
      </rPr>
      <t>ndiag@unitron.com</t>
    </r>
  </si>
  <si>
    <t>Chatterjee, Asok</t>
  </si>
  <si>
    <t>(please put on reflector)</t>
  </si>
  <si>
    <t>Pacific Bell Mobile Services</t>
  </si>
  <si>
    <t>4420 Rosewood Dr., 3rd Floor</t>
  </si>
  <si>
    <t>Pleasanton, CA  94588</t>
  </si>
  <si>
    <t>510-227-7403</t>
  </si>
  <si>
    <t>510-227-7412</t>
  </si>
  <si>
    <t>achatterjee@pacbell.mobile.com</t>
  </si>
  <si>
    <t>Chojar, Sunil</t>
  </si>
  <si>
    <t>Siemens Hearing Inst.</t>
  </si>
  <si>
    <t>10 Constitution Ave.</t>
  </si>
  <si>
    <t>Piscataway, NJ  08855</t>
  </si>
  <si>
    <t>732-562-6678</t>
  </si>
  <si>
    <t>732-562-6682</t>
  </si>
  <si>
    <t>sunilc@siemens-hearing.com</t>
  </si>
  <si>
    <t>Cygnarowicz, Teri</t>
  </si>
  <si>
    <t>FDA</t>
  </si>
  <si>
    <t>9200 Corporate Blvd, NFZ-470</t>
  </si>
  <si>
    <t>Rockville, MD  20850</t>
  </si>
  <si>
    <t>301-594-2080</t>
  </si>
  <si>
    <t>301-480-4224</t>
  </si>
  <si>
    <t>TVC@FDADR.CDRH.FDA.GOV</t>
  </si>
  <si>
    <t>D’Amico, Paul</t>
  </si>
  <si>
    <t>Dahlberg</t>
  </si>
  <si>
    <t>4101 Dahlberg Dr.</t>
  </si>
  <si>
    <t>Golden Valley, MN  55422</t>
  </si>
  <si>
    <t>612-520-9721</t>
  </si>
  <si>
    <t>612-520-9521</t>
  </si>
  <si>
    <t>Darby, John L.</t>
  </si>
  <si>
    <t>Consultant</t>
  </si>
  <si>
    <t>P. O. Box 640533</t>
  </si>
  <si>
    <t>San Francisco, CA 94164</t>
  </si>
  <si>
    <t>415-388-1717</t>
  </si>
  <si>
    <t>415-931-2536</t>
  </si>
  <si>
    <t>De Vilbiss, George</t>
  </si>
  <si>
    <t>3056 Hazelton St.</t>
  </si>
  <si>
    <t>Falls Church, VA  72044</t>
  </si>
  <si>
    <t>703-534-1681 (Fax)</t>
  </si>
  <si>
    <t>geodv@aol.com</t>
  </si>
  <si>
    <t>Eger, Chuck</t>
  </si>
  <si>
    <t>1350 J St. NW, Ste 400</t>
  </si>
  <si>
    <t>Washington, DC 20005</t>
  </si>
  <si>
    <t>202-371-6898</t>
  </si>
  <si>
    <t>202-408-8971</t>
  </si>
  <si>
    <t>A10273@email.mot.com</t>
  </si>
  <si>
    <t>Ekholm, Jari</t>
  </si>
  <si>
    <t>Nokia Mobile Phones</t>
  </si>
  <si>
    <t>P. O. Box 86</t>
  </si>
  <si>
    <t>24101 Salo, FINLAND</t>
  </si>
  <si>
    <t>+358-10-505 4600</t>
  </si>
  <si>
    <t>jari.ekholm@nmp.nokia.com</t>
  </si>
  <si>
    <t>El-Rayes, Mohamed</t>
  </si>
  <si>
    <t>Nokia Telecomm</t>
  </si>
  <si>
    <r>
      <t>6000 Connection Drive</t>
    </r>
    <r>
      <rPr>
        <strike/>
        <sz val="10"/>
        <color indexed="12"/>
        <rFont val="Times New Roman"/>
        <family val="1"/>
      </rPr>
      <t>7 Village Circle, Suite 100</t>
    </r>
  </si>
  <si>
    <r>
      <t xml:space="preserve">Westlake, </t>
    </r>
    <r>
      <rPr>
        <u val="single"/>
        <sz val="10"/>
        <color indexed="10"/>
        <rFont val="Times New Roman"/>
        <family val="1"/>
      </rPr>
      <t xml:space="preserve">Irving, </t>
    </r>
    <r>
      <rPr>
        <sz val="10"/>
        <rFont val="Times New Roman"/>
        <family val="1"/>
      </rPr>
      <t xml:space="preserve">TX  </t>
    </r>
    <r>
      <rPr>
        <u val="single"/>
        <sz val="10"/>
        <color indexed="10"/>
        <rFont val="Times New Roman"/>
        <family val="1"/>
      </rPr>
      <t>75039</t>
    </r>
    <r>
      <rPr>
        <strike/>
        <sz val="10"/>
        <color indexed="12"/>
        <rFont val="Times New Roman"/>
        <family val="1"/>
      </rPr>
      <t>76262</t>
    </r>
  </si>
  <si>
    <t>972-894-5782</t>
  </si>
  <si>
    <t>817-490-5782</t>
  </si>
  <si>
    <r>
      <t>972-894-</t>
    </r>
    <r>
      <rPr>
        <u val="single"/>
        <strike/>
        <sz val="10"/>
        <color indexed="10"/>
        <rFont val="Times New Roman"/>
        <family val="1"/>
      </rPr>
      <t>4064</t>
    </r>
    <r>
      <rPr>
        <u val="single"/>
        <sz val="10"/>
        <color indexed="10"/>
        <rFont val="Times New Roman"/>
        <family val="1"/>
      </rPr>
      <t>5885</t>
    </r>
  </si>
  <si>
    <r>
      <t>972-839-5875 Mobile</t>
    </r>
    <r>
      <rPr>
        <strike/>
        <sz val="10"/>
        <color indexed="12"/>
        <rFont val="Times New Roman"/>
        <family val="1"/>
      </rPr>
      <t>817-491-5874</t>
    </r>
  </si>
  <si>
    <t>mohamed.el-rayes@ntc.nokia.com</t>
  </si>
  <si>
    <t>Farhoudi, Iraj</t>
  </si>
  <si>
    <t>Ericsson Radio Systems</t>
  </si>
  <si>
    <t>16480 Stockholm</t>
  </si>
  <si>
    <t>Sweden</t>
  </si>
  <si>
    <t>+46-8-404 8725</t>
  </si>
  <si>
    <t>eraiifa@eraj.ericsson.se</t>
  </si>
  <si>
    <t>Fazio, Joe</t>
  </si>
  <si>
    <t>908-562-6676</t>
  </si>
  <si>
    <t>908-562-6696</t>
  </si>
  <si>
    <t>jfario@injersey.com</t>
  </si>
  <si>
    <t>Garay, Oscar</t>
  </si>
  <si>
    <t>954-723-5923</t>
  </si>
  <si>
    <t>Goulette, Dick</t>
  </si>
  <si>
    <t>Nortel Technology</t>
  </si>
  <si>
    <t>P.O. Box 3511 Station C</t>
  </si>
  <si>
    <t>Ottawa, Ontario</t>
  </si>
  <si>
    <t>613-763-4712</t>
  </si>
  <si>
    <t>613-763-5692</t>
  </si>
  <si>
    <t>dickg@nortel.ca</t>
  </si>
  <si>
    <t>Grant, Hank</t>
  </si>
  <si>
    <t>Univ of Oklahoma EMC Center</t>
  </si>
  <si>
    <t>Sarkeys Energy Center, Ste. R208</t>
  </si>
  <si>
    <t xml:space="preserve"> Norman, OK  73019</t>
  </si>
  <si>
    <t>405-325-2429</t>
  </si>
  <si>
    <t>405-325-2556</t>
  </si>
  <si>
    <t>hgrant@ou.edu</t>
  </si>
  <si>
    <t>Han, Fang</t>
  </si>
  <si>
    <r>
      <t>Nokia Research Center</t>
    </r>
    <r>
      <rPr>
        <u val="single"/>
        <sz val="10"/>
        <color indexed="10"/>
        <rFont val="Times New Roman"/>
        <family val="1"/>
      </rPr>
      <t>Qualcomm, Inc.</t>
    </r>
  </si>
  <si>
    <r>
      <t>Hekkilantie 7</t>
    </r>
    <r>
      <rPr>
        <u val="single"/>
        <sz val="10"/>
        <color indexed="10"/>
        <rFont val="Times New Roman"/>
        <family val="1"/>
      </rPr>
      <t>6455 Lusk Blvd.</t>
    </r>
  </si>
  <si>
    <r>
      <t>Helsinki 00210, FINLAND</t>
    </r>
    <r>
      <rPr>
        <u val="single"/>
        <sz val="10"/>
        <color indexed="10"/>
        <rFont val="Times New Roman"/>
        <family val="1"/>
      </rPr>
      <t>San Diego, CA  92121</t>
    </r>
  </si>
  <si>
    <t>+358-94-376-6856 (Fax)</t>
  </si>
  <si>
    <t>+358-40-511-9298 (Mobile)</t>
  </si>
  <si>
    <r>
      <t>fang.han@research.nokia.com</t>
    </r>
    <r>
      <rPr>
        <u val="single"/>
        <sz val="10"/>
        <color indexed="10"/>
        <rFont val="Times New Roman"/>
        <family val="1"/>
      </rPr>
      <t>fhan@qualcomm.com</t>
    </r>
  </si>
  <si>
    <t>Hauswirth, Steve</t>
  </si>
  <si>
    <r>
      <t>2001 N. Division, A5228</t>
    </r>
    <r>
      <rPr>
        <strike/>
        <sz val="10"/>
        <color indexed="12"/>
        <rFont val="Times New Roman"/>
        <family val="1"/>
      </rPr>
      <t>600 N. Rte 45 - AN262</t>
    </r>
  </si>
  <si>
    <r>
      <t>Harvard</t>
    </r>
    <r>
      <rPr>
        <strike/>
        <sz val="10"/>
        <color indexed="12"/>
        <rFont val="Times New Roman"/>
        <family val="1"/>
      </rPr>
      <t>Libertyville</t>
    </r>
    <r>
      <rPr>
        <sz val="10"/>
        <rFont val="Times New Roman"/>
        <family val="1"/>
      </rPr>
      <t>, IL  600</t>
    </r>
    <r>
      <rPr>
        <u val="single"/>
        <sz val="10"/>
        <color indexed="10"/>
        <rFont val="Times New Roman"/>
        <family val="1"/>
      </rPr>
      <t>31</t>
    </r>
    <r>
      <rPr>
        <strike/>
        <sz val="10"/>
        <color indexed="12"/>
        <rFont val="Times New Roman"/>
        <family val="1"/>
      </rPr>
      <t>48</t>
    </r>
  </si>
  <si>
    <t>815-884-8276</t>
  </si>
  <si>
    <r>
      <t>815-884-7329</t>
    </r>
    <r>
      <rPr>
        <strike/>
        <sz val="10"/>
        <color indexed="12"/>
        <rFont val="Times New Roman"/>
        <family val="1"/>
      </rPr>
      <t>847-523-8276</t>
    </r>
  </si>
  <si>
    <t>Steven_Hauswirth@ccs.mot.com</t>
  </si>
  <si>
    <t>Heirman, Don</t>
  </si>
  <si>
    <t>Heirman Consultants</t>
  </si>
  <si>
    <t>(H) 143 Jumping Brook Road</t>
  </si>
  <si>
    <t>Lincroft, NJ  07738</t>
  </si>
  <si>
    <t>732-741-7723</t>
  </si>
  <si>
    <t>732-530-5695</t>
  </si>
  <si>
    <t>908-902-0172 (Mobile)</t>
  </si>
  <si>
    <t>d.heirman@worldnet.att.net</t>
  </si>
  <si>
    <t>Hoolihan, Daniel</t>
  </si>
  <si>
    <t>TÜV Product Service</t>
  </si>
  <si>
    <r>
      <t>1775 Old Hwy. 8</t>
    </r>
    <r>
      <rPr>
        <u val="single"/>
        <sz val="10"/>
        <color indexed="10"/>
        <rFont val="Times New Roman"/>
        <family val="1"/>
      </rPr>
      <t>, Suite 104</t>
    </r>
  </si>
  <si>
    <t>New Brighton, MN 55112-1891</t>
  </si>
  <si>
    <t>612-638-0250</t>
  </si>
  <si>
    <t>612-638-0285</t>
  </si>
  <si>
    <t>dhoolihan@tuvps.com</t>
  </si>
  <si>
    <t>Inglis, Phil</t>
  </si>
  <si>
    <t>Federal Communication Commis.</t>
  </si>
  <si>
    <t>7435 Oakland Mills</t>
  </si>
  <si>
    <t>Columbia, MD 27036</t>
  </si>
  <si>
    <t>301-344-3411</t>
  </si>
  <si>
    <t>301-344-2050</t>
  </si>
  <si>
    <t>pinglis@fcc.gov</t>
  </si>
  <si>
    <t>Jarvela, Teuvo</t>
  </si>
  <si>
    <t>Nokia Telecommunications</t>
  </si>
  <si>
    <t>7 Village Circle, Suite 100</t>
  </si>
  <si>
    <t>Westlake, TX  76262</t>
  </si>
  <si>
    <t>817-491-5853</t>
  </si>
  <si>
    <t>817-491-5888</t>
  </si>
  <si>
    <t>teuvo.jarvela@ntc.nokia.com</t>
  </si>
  <si>
    <t>Johnsen, Ron</t>
  </si>
  <si>
    <t>P. O. Box 13969</t>
  </si>
  <si>
    <t>919-472-7267</t>
  </si>
  <si>
    <t>919-472-6558</t>
  </si>
  <si>
    <r>
      <t>ron.johnsen@ericsson.com</t>
    </r>
    <r>
      <rPr>
        <strike/>
        <sz val="10"/>
        <color indexed="12"/>
        <rFont val="Times New Roman"/>
        <family val="1"/>
      </rPr>
      <t>johnsen@egertp.ericsson.se</t>
    </r>
  </si>
  <si>
    <t>Johnson, William</t>
  </si>
  <si>
    <t>Threepenny Electronics</t>
  </si>
  <si>
    <t>612-378-1708</t>
  </si>
  <si>
    <t>Keebler, Philip F.</t>
  </si>
  <si>
    <t>Electric Power Res. Institute</t>
  </si>
  <si>
    <t>Power Elec. App. Center</t>
  </si>
  <si>
    <t>10521 Research Drive</t>
  </si>
  <si>
    <t>Knoxville, TN  37932</t>
  </si>
  <si>
    <t>423-974-8346</t>
  </si>
  <si>
    <t>423-974-8289</t>
  </si>
  <si>
    <t>pkeebler@eprinet.epri.com</t>
  </si>
  <si>
    <t>Kelley, Scott</t>
  </si>
  <si>
    <t>847-523-0821</t>
  </si>
  <si>
    <t>847-523-8274</t>
  </si>
  <si>
    <t>Scott-Kelley@css.mot.com</t>
  </si>
  <si>
    <t>Kelly, Kevin</t>
  </si>
  <si>
    <t>Qualcomm</t>
  </si>
  <si>
    <t>202-223-1720</t>
  </si>
  <si>
    <t>202-659-5409</t>
  </si>
  <si>
    <t>Killion, Mead</t>
  </si>
  <si>
    <t>Etymotic Research</t>
  </si>
  <si>
    <t>61 Martin Lane</t>
  </si>
  <si>
    <t>Elk Grove Vlg, IL  60007</t>
  </si>
  <si>
    <t>847-228-0006</t>
  </si>
  <si>
    <t>847-228-6836</t>
  </si>
  <si>
    <t>abonso@aol.com</t>
  </si>
  <si>
    <t>Kratz, Barry</t>
  </si>
  <si>
    <t>740 E. Campbell</t>
  </si>
  <si>
    <t>Richardson, TX 75081</t>
  </si>
  <si>
    <t>972-583-1466</t>
  </si>
  <si>
    <t>972-583-1809</t>
  </si>
  <si>
    <t>barry.kratz@ericsson.com</t>
  </si>
  <si>
    <t>Lakshminarayanan, Shalini</t>
  </si>
  <si>
    <t>Univ. of Oklahoma EMC Center</t>
  </si>
  <si>
    <t>Sarkeys Energy Center, R208</t>
  </si>
  <si>
    <t>Norman, OK  73019</t>
  </si>
  <si>
    <t>405-325-4342</t>
  </si>
  <si>
    <t>shsriniv@mailhost.ecn.ou.edu</t>
  </si>
  <si>
    <t>Levitt, Harry</t>
  </si>
  <si>
    <t>Lexington Rehab Engineering Res. Ctr.</t>
  </si>
  <si>
    <t>46 Tanglewood Drive (H) (Preferred)</t>
  </si>
  <si>
    <t>Livingston, NJ  07039</t>
  </si>
  <si>
    <t>212-642-2359 (O)</t>
  </si>
  <si>
    <r>
      <t>212-642-2379 (O</t>
    </r>
    <r>
      <rPr>
        <u val="single"/>
        <sz val="10"/>
        <color indexed="10"/>
        <rFont val="Times New Roman"/>
        <family val="1"/>
      </rPr>
      <t xml:space="preserve"> FAX</t>
    </r>
    <r>
      <rPr>
        <sz val="10"/>
        <rFont val="Times New Roman"/>
        <family val="1"/>
      </rPr>
      <t>)</t>
    </r>
  </si>
  <si>
    <r>
      <t>201</t>
    </r>
    <r>
      <rPr>
        <u val="single"/>
        <sz val="10"/>
        <color indexed="10"/>
        <rFont val="Times New Roman"/>
        <family val="1"/>
      </rPr>
      <t>973</t>
    </r>
    <r>
      <rPr>
        <sz val="10"/>
        <rFont val="Times New Roman"/>
        <family val="1"/>
      </rPr>
      <t>-992-4058 (H) (Fax)</t>
    </r>
  </si>
  <si>
    <t>hlevitt@email.gc.cuny.edu</t>
  </si>
  <si>
    <t>Lippo, Tom A.</t>
  </si>
  <si>
    <t>Address &amp; Email correct?</t>
  </si>
  <si>
    <t>412 1st Street SE</t>
  </si>
  <si>
    <t>Washington, DC  20003</t>
  </si>
  <si>
    <t>202-362-6900</t>
  </si>
  <si>
    <t>202-362-9699</t>
  </si>
  <si>
    <t>tom.lippo@nmp.nokia.com</t>
  </si>
  <si>
    <t>Lue, Hsien-Chiang</t>
  </si>
  <si>
    <t>Siemens SWT</t>
  </si>
  <si>
    <t>2220 Campbell Creek</t>
  </si>
  <si>
    <t>Richardson, TX  75082</t>
  </si>
  <si>
    <t>972-997-7368</t>
  </si>
  <si>
    <t>972-997-7419</t>
  </si>
  <si>
    <t>Magnuson, Ron</t>
  </si>
  <si>
    <t>Siemens Business Communication</t>
  </si>
  <si>
    <t xml:space="preserve">   Systems, Inc.</t>
  </si>
  <si>
    <t>2205 Grand Ave. Pkwy.</t>
  </si>
  <si>
    <t>Austin, TX  78728</t>
  </si>
  <si>
    <t>512-990-6097</t>
  </si>
  <si>
    <t>512-990-6342</t>
  </si>
  <si>
    <t>Ron.magnuson@Siemenscom.com</t>
  </si>
  <si>
    <t>Malloy, John</t>
  </si>
  <si>
    <t>1850 K Street, NW</t>
  </si>
  <si>
    <t xml:space="preserve">Washington, DC  </t>
  </si>
  <si>
    <t>202-887-1798</t>
  </si>
  <si>
    <t>202-887-0432</t>
  </si>
  <si>
    <t>John.Malloy@NTC.com</t>
  </si>
  <si>
    <t>Matzen, Norm</t>
  </si>
  <si>
    <t>1777 Hamilton #103</t>
  </si>
  <si>
    <t>San Jose, CA  95125</t>
  </si>
  <si>
    <t>408-723-4734</t>
  </si>
  <si>
    <t>408-723-4737</t>
  </si>
  <si>
    <t>normmatzen@aol.com</t>
  </si>
  <si>
    <t>Means, David</t>
  </si>
  <si>
    <t>7435 Oakland Mills Road</t>
  </si>
  <si>
    <t>Columbia, MD 21046</t>
  </si>
  <si>
    <t>301-725-1585 ext-206</t>
  </si>
  <si>
    <t>DMEANS@fcc.gov</t>
  </si>
  <si>
    <t>Meyer, Tony</t>
  </si>
  <si>
    <t>Dahlberg Elec.</t>
  </si>
  <si>
    <t>Golden Valley, MN 55422</t>
  </si>
  <si>
    <t>612-520-9676</t>
  </si>
  <si>
    <t>612-520-9520</t>
  </si>
  <si>
    <t>Moller, Paul</t>
  </si>
  <si>
    <t>600 N. Hwy. 45</t>
  </si>
  <si>
    <t>Room AN262</t>
  </si>
  <si>
    <t>Libertyville, IL</t>
  </si>
  <si>
    <t>847-523-5210</t>
  </si>
  <si>
    <t>847-526-8274</t>
  </si>
  <si>
    <t>Paul_Moller@csg.mot.com</t>
  </si>
  <si>
    <t>Moulton, Jay</t>
  </si>
  <si>
    <t>Qualcomm, Inc.</t>
  </si>
  <si>
    <t>6455 Lujsk Blvd. M/S AA330 P</t>
  </si>
  <si>
    <t>San Diego, CA  92121</t>
  </si>
  <si>
    <t>619-658-3428</t>
  </si>
  <si>
    <t>619-845-6872 FAX</t>
  </si>
  <si>
    <t>619-301-1234 Mobile</t>
  </si>
  <si>
    <t>jmoulton@qualcomm.com</t>
  </si>
  <si>
    <t>Moyer, William</t>
  </si>
  <si>
    <t>6455 Lusk Blvd.</t>
  </si>
  <si>
    <t>619-658-3542</t>
  </si>
  <si>
    <t>619-651-1989</t>
  </si>
  <si>
    <t>wmoyer@qualcomm.com</t>
  </si>
  <si>
    <t>Murray, Matt</t>
  </si>
  <si>
    <t>mmurray@egertp.ericsson.se</t>
  </si>
  <si>
    <t>Neeley, Doug</t>
  </si>
  <si>
    <r>
      <t>Ericsson</t>
    </r>
    <r>
      <rPr>
        <u val="single"/>
        <sz val="10"/>
        <color indexed="10"/>
        <rFont val="Times New Roman"/>
        <family val="1"/>
      </rPr>
      <t>Nokia, Inc.</t>
    </r>
  </si>
  <si>
    <r>
      <t>740 E. Campbell (P-5B)</t>
    </r>
    <r>
      <rPr>
        <u val="single"/>
        <sz val="10"/>
        <color indexed="10"/>
        <rFont val="Times New Roman"/>
        <family val="1"/>
      </rPr>
      <t>6000 Connection Dr.</t>
    </r>
  </si>
  <si>
    <r>
      <t>Richardson</t>
    </r>
    <r>
      <rPr>
        <u val="single"/>
        <sz val="10"/>
        <color indexed="10"/>
        <rFont val="Times New Roman"/>
        <family val="1"/>
      </rPr>
      <t>Irving</t>
    </r>
    <r>
      <rPr>
        <sz val="10"/>
        <rFont val="Times New Roman"/>
        <family val="1"/>
      </rPr>
      <t xml:space="preserve">, TX </t>
    </r>
    <r>
      <rPr>
        <strike/>
        <sz val="10"/>
        <color indexed="12"/>
        <rFont val="Times New Roman"/>
        <family val="1"/>
      </rPr>
      <t>75081</t>
    </r>
    <r>
      <rPr>
        <u val="single"/>
        <sz val="10"/>
        <color indexed="10"/>
        <rFont val="Times New Roman"/>
        <family val="1"/>
      </rPr>
      <t>75039</t>
    </r>
  </si>
  <si>
    <r>
      <t>972-</t>
    </r>
    <r>
      <rPr>
        <strike/>
        <sz val="10"/>
        <color indexed="12"/>
        <rFont val="Times New Roman"/>
        <family val="1"/>
      </rPr>
      <t>583-0562</t>
    </r>
    <r>
      <rPr>
        <u val="single"/>
        <sz val="10"/>
        <color indexed="10"/>
        <rFont val="Times New Roman"/>
        <family val="1"/>
      </rPr>
      <t>894-4874</t>
    </r>
  </si>
  <si>
    <r>
      <t>972-</t>
    </r>
    <r>
      <rPr>
        <strike/>
        <sz val="10"/>
        <color indexed="12"/>
        <rFont val="Times New Roman"/>
        <family val="1"/>
      </rPr>
      <t>583-1809</t>
    </r>
    <r>
      <rPr>
        <u val="single"/>
        <sz val="10"/>
        <color indexed="10"/>
        <rFont val="Times New Roman"/>
        <family val="1"/>
      </rPr>
      <t>894-5525</t>
    </r>
  </si>
  <si>
    <r>
      <t>Doug.Neeley@</t>
    </r>
    <r>
      <rPr>
        <strike/>
        <sz val="10"/>
        <color indexed="12"/>
        <rFont val="Times New Roman"/>
        <family val="1"/>
      </rPr>
      <t>ericsson</t>
    </r>
    <r>
      <rPr>
        <u val="single"/>
        <sz val="10"/>
        <color indexed="10"/>
        <rFont val="Times New Roman"/>
        <family val="1"/>
      </rPr>
      <t>nmp.nokia</t>
    </r>
    <r>
      <rPr>
        <sz val="10"/>
        <rFont val="Times New Roman"/>
        <family val="1"/>
      </rPr>
      <t>.com</t>
    </r>
  </si>
  <si>
    <t>Ng, Put Fan</t>
  </si>
  <si>
    <t>CANTEL</t>
  </si>
  <si>
    <t>1 Mount Pleasant Road</t>
  </si>
  <si>
    <t>Toronto, Ontario M4Y 2Y5 CANADA</t>
  </si>
  <si>
    <t>416-935-6120</t>
  </si>
  <si>
    <t>416-935-7502</t>
  </si>
  <si>
    <t>pfanng@rci.rogers.com</t>
  </si>
  <si>
    <t>Parker, Virginia</t>
  </si>
  <si>
    <t>(For reference only--no longer at Qualcomm)</t>
  </si>
  <si>
    <t>Qualcomm Inc.</t>
  </si>
  <si>
    <r>
      <t>6455 Lusk Blvd V202</t>
    </r>
    <r>
      <rPr>
        <u val="single"/>
        <strike/>
        <sz val="10"/>
        <color indexed="12"/>
        <rFont val="Times New Roman"/>
        <family val="1"/>
      </rPr>
      <t>U</t>
    </r>
    <r>
      <rPr>
        <strike/>
        <sz val="10"/>
        <color indexed="12"/>
        <rFont val="Times New Roman"/>
        <family val="1"/>
      </rPr>
      <t>01</t>
    </r>
  </si>
  <si>
    <t>San Diego, CA  92121-2779</t>
  </si>
  <si>
    <t>619-658-4789</t>
  </si>
  <si>
    <t>619-651-8962</t>
  </si>
  <si>
    <t>vparker@qualcomm.com</t>
  </si>
  <si>
    <t>Pedersen, Brodie</t>
  </si>
  <si>
    <t>1775 Old Hwy 8, Suite 104</t>
  </si>
  <si>
    <t>New Brighton, MN  55112</t>
  </si>
  <si>
    <t>612-638-0283</t>
  </si>
  <si>
    <t>BPedersen@TUVPS.com</t>
  </si>
  <si>
    <t>Preeves, David</t>
  </si>
  <si>
    <t>Raman, Shiva</t>
  </si>
  <si>
    <t>OU-EMC Center</t>
  </si>
  <si>
    <t>Sarkeys Energy Center, R 208</t>
  </si>
  <si>
    <t>Norman, OK 73019</t>
  </si>
  <si>
    <t>405-325-3721</t>
  </si>
  <si>
    <t>405-325-7555</t>
  </si>
  <si>
    <t>raman@mailhost.ecn.ou.edu</t>
  </si>
  <si>
    <t>Ravindran, A. “Ravi”</t>
  </si>
  <si>
    <t>No Longer Active—Listed for our information only</t>
  </si>
  <si>
    <t>405-325-2432</t>
  </si>
  <si>
    <t>aravi@ou.edu</t>
  </si>
  <si>
    <t>Reiner, Michael</t>
  </si>
  <si>
    <t>AEG Mobile Communications</t>
  </si>
  <si>
    <t>Roberson, David</t>
  </si>
  <si>
    <r>
      <t>Consultant</t>
    </r>
    <r>
      <rPr>
        <u val="single"/>
        <sz val="10"/>
        <color indexed="10"/>
        <rFont val="Times New Roman"/>
        <family val="1"/>
      </rPr>
      <t xml:space="preserve"> to Ericsson</t>
    </r>
  </si>
  <si>
    <t>Radio Communications Products, Inc.</t>
  </si>
  <si>
    <t>111 Millstone Terrace</t>
  </si>
  <si>
    <t>Forest, VA  24551</t>
  </si>
  <si>
    <t>804-525-3031</t>
  </si>
  <si>
    <t>DLRoberson@aol.com</t>
  </si>
  <si>
    <t>Rodriguez, Joseph</t>
  </si>
  <si>
    <t>972-997-7657</t>
  </si>
  <si>
    <t>Sacha, Mike</t>
  </si>
  <si>
    <t>Starkey Labs</t>
  </si>
  <si>
    <t>6600 Washington Ave. S.</t>
  </si>
  <si>
    <t>Eden Prairie, MN 55344</t>
  </si>
  <si>
    <t>612-947-4751</t>
  </si>
  <si>
    <t>612-828-6972</t>
  </si>
  <si>
    <t>mike_sacha@starkey.com</t>
  </si>
  <si>
    <t>Santiago, Jose</t>
  </si>
  <si>
    <t>817-491-5866</t>
  </si>
  <si>
    <t>817-239-7129 (Mobile)</t>
  </si>
  <si>
    <t>817-491-5874 (Fax)</t>
  </si>
  <si>
    <t>jose.santiago@ntc.nokia.com</t>
  </si>
  <si>
    <t>Santomaa, Veli</t>
  </si>
  <si>
    <t>Nokia Research Center</t>
  </si>
  <si>
    <t>P.O. Box 45</t>
  </si>
  <si>
    <t>Fin 00211, Helsinki, FINLAND</t>
  </si>
  <si>
    <t>+358-9-4376 6295</t>
  </si>
  <si>
    <t>+358-9-4376 6856</t>
  </si>
  <si>
    <t>veli.santomaa@research.nokia.com</t>
  </si>
  <si>
    <t>Sastrodjojo, Paulus</t>
  </si>
  <si>
    <t>512-990-6084</t>
  </si>
  <si>
    <t>Paulus.Sastro@Siemenscom.com</t>
  </si>
  <si>
    <t>Saviano, Lou</t>
  </si>
  <si>
    <t>Pacific Telesis/PacBell Mobile Svcs.</t>
  </si>
  <si>
    <t>130 Kearny St., #1425</t>
  </si>
  <si>
    <t>San Francisco, CA  94108</t>
  </si>
  <si>
    <t>415-394-3744</t>
  </si>
  <si>
    <t>415-989-6010</t>
  </si>
  <si>
    <t>Scheller, Tom</t>
  </si>
  <si>
    <t>Telex</t>
  </si>
  <si>
    <t>9600 Aldrich Ave., S.</t>
  </si>
  <si>
    <t>Bloomington, MN  55420</t>
  </si>
  <si>
    <t>612-887-5566</t>
  </si>
  <si>
    <t>612-887-9180</t>
  </si>
  <si>
    <t>tom.scheller@telex.com</t>
  </si>
  <si>
    <t>Schlegel, Robert</t>
  </si>
  <si>
    <t>405-325-2448</t>
  </si>
  <si>
    <t>schlegel@ou.edu</t>
  </si>
  <si>
    <t>Scicluna, Ron</t>
  </si>
  <si>
    <t>Argosy Electronics</t>
  </si>
  <si>
    <r>
      <t>10300 W. 70</t>
    </r>
    <r>
      <rPr>
        <u val="single"/>
        <vertAlign val="superscript"/>
        <sz val="10"/>
        <color indexed="8"/>
        <rFont val="Times New Roman"/>
        <family val="1"/>
      </rPr>
      <t>th</t>
    </r>
  </si>
  <si>
    <t>Eden Prairie, MN  55344</t>
  </si>
  <si>
    <t>612-826-2459</t>
  </si>
  <si>
    <t>612-826-2434</t>
  </si>
  <si>
    <t>Senycia, Andrew</t>
  </si>
  <si>
    <t>847-523-6735</t>
  </si>
  <si>
    <t>847-523-2329</t>
  </si>
  <si>
    <t>andrew_senycia@csg.mot.com</t>
  </si>
  <si>
    <t>Shelton, Brad</t>
  </si>
  <si>
    <t>Professional Testing (EMI) Inc.</t>
  </si>
  <si>
    <t>1303 W. Industrial Blvd.</t>
  </si>
  <si>
    <t>Round Rock, TX 78613</t>
  </si>
  <si>
    <t>512-244-3371</t>
  </si>
  <si>
    <t>512-244-1846</t>
  </si>
  <si>
    <t>Skopec, Marlene</t>
  </si>
  <si>
    <t>12721 Twinbrook Pkwy</t>
  </si>
  <si>
    <t>Rockville, MD 20851</t>
  </si>
  <si>
    <t>301-443-3840</t>
  </si>
  <si>
    <t>301-443-0023</t>
  </si>
  <si>
    <t>MDS@FDADR.CDRH.FDA.GOV</t>
  </si>
  <si>
    <t>Spann, Charles</t>
  </si>
  <si>
    <t>Northern Telecom</t>
  </si>
  <si>
    <t>P. O. Box 833858</t>
  </si>
  <si>
    <t>Richardson, TX  75803-3858</t>
  </si>
  <si>
    <t>972-684-1723</t>
  </si>
  <si>
    <t>972-685-3478</t>
  </si>
  <si>
    <t>Charles_Spann@nt.com</t>
  </si>
  <si>
    <t>St. Martin, David</t>
  </si>
  <si>
    <t>Siemens Rolm Comm.</t>
  </si>
  <si>
    <t>2205 Grand Ave. Pkwy</t>
  </si>
  <si>
    <t>Austin, TX 78728</t>
  </si>
  <si>
    <t>512-990-6164</t>
  </si>
  <si>
    <t>david.a.st.martin@siemens.com</t>
  </si>
  <si>
    <t>Teder, Harry  (Y)</t>
  </si>
  <si>
    <t>HIA</t>
  </si>
  <si>
    <t>5400 Zumbra Dr.</t>
  </si>
  <si>
    <t>Excelsior, MN</t>
  </si>
  <si>
    <t>612-474-5367 (T/F)</t>
  </si>
  <si>
    <t>hteder@worldnet.att.net</t>
  </si>
  <si>
    <t>Thoma, Russ</t>
  </si>
  <si>
    <t>etymotic@aol.com</t>
  </si>
  <si>
    <t>Thompson, Steve</t>
  </si>
  <si>
    <t>Knowles Electronics, Inc.</t>
  </si>
  <si>
    <t>1151 Maplewood Drive</t>
  </si>
  <si>
    <t>Itasca, IL  60143</t>
  </si>
  <si>
    <t>630-285-5876</t>
  </si>
  <si>
    <r>
      <t>620</t>
    </r>
    <r>
      <rPr>
        <u val="single"/>
        <sz val="10"/>
        <color indexed="10"/>
        <rFont val="Times New Roman"/>
        <family val="1"/>
      </rPr>
      <t>630</t>
    </r>
    <r>
      <rPr>
        <sz val="10"/>
        <rFont val="Times New Roman"/>
        <family val="1"/>
      </rPr>
      <t>-250-0575</t>
    </r>
  </si>
  <si>
    <t>steve.thompson@knowlesinc.com</t>
  </si>
  <si>
    <t>Tokarz, Joe</t>
  </si>
  <si>
    <t>Ericsson Inc.</t>
  </si>
  <si>
    <t>740 E. Campbell Rd</t>
  </si>
  <si>
    <t>Richardson, TX  75081</t>
  </si>
  <si>
    <t>972-583-1179</t>
  </si>
  <si>
    <t>Joe.Tokarz@ericsson.com</t>
  </si>
  <si>
    <t>Tsaliovich, Anatoly (Please put on reflector)</t>
  </si>
  <si>
    <t>AT&amp;T</t>
  </si>
  <si>
    <t>101 Crawfords Corner Rd. 2F-519</t>
  </si>
  <si>
    <t>Holmdel, NJ 07733-3030</t>
  </si>
  <si>
    <t>908-949-3669</t>
  </si>
  <si>
    <t>908-949-6832</t>
  </si>
  <si>
    <t>tsaliovich@att.com</t>
  </si>
  <si>
    <t>Victorian, Tom</t>
  </si>
  <si>
    <t>Starkey Laboratories</t>
  </si>
  <si>
    <t>Eden Prairie, MN 55447</t>
  </si>
  <si>
    <t>612-828-6930</t>
  </si>
  <si>
    <t>tom_victorian@starkey.com</t>
  </si>
  <si>
    <t>Wallace, Chris</t>
  </si>
  <si>
    <t>Nokia</t>
  </si>
  <si>
    <t>2300 Valley View Ln</t>
  </si>
  <si>
    <t>Irving, TX  75062</t>
  </si>
  <si>
    <t>972-257-9947</t>
  </si>
  <si>
    <t>972-257-9988</t>
  </si>
  <si>
    <t>Williams, Mike</t>
  </si>
  <si>
    <t>Omnipoint Corp.</t>
  </si>
  <si>
    <t>1365 Garden of the Gods</t>
  </si>
  <si>
    <t>Colorado Springs, CO</t>
  </si>
  <si>
    <t>719-548-1200</t>
  </si>
  <si>
    <t>719-548-1393</t>
  </si>
  <si>
    <t>mwilliams@omnipoint.com</t>
  </si>
  <si>
    <t>Wilson, Donald</t>
  </si>
  <si>
    <t>donwinil@aol.com</t>
  </si>
  <si>
    <t>Wojcik, Jacek</t>
  </si>
  <si>
    <t>APREL Labs/Spectrum Sci. Inst.</t>
  </si>
  <si>
    <t>51 Spectrum Way</t>
  </si>
  <si>
    <t>Nepean, Ontario K2R 1E6</t>
  </si>
  <si>
    <t>613-820-2730</t>
  </si>
  <si>
    <t>613-820-4161</t>
  </si>
  <si>
    <t>J.Wojcik@aprel.com</t>
  </si>
  <si>
    <t>Woodbury, David</t>
  </si>
  <si>
    <t>Hearing Industry Association</t>
  </si>
  <si>
    <t>515 King St, #420</t>
  </si>
  <si>
    <t>Alexandria, VA 22314</t>
  </si>
  <si>
    <t>703-684-5744</t>
  </si>
  <si>
    <t>703-684-6048</t>
  </si>
  <si>
    <r>
      <t>703-</t>
    </r>
    <r>
      <rPr>
        <u val="single"/>
        <sz val="10"/>
        <color indexed="10"/>
        <rFont val="Times New Roman"/>
        <family val="1"/>
      </rPr>
      <t>867-5570</t>
    </r>
    <r>
      <rPr>
        <strike/>
        <sz val="10"/>
        <color indexed="12"/>
        <rFont val="Times New Roman"/>
        <family val="1"/>
      </rPr>
      <t>501-5009</t>
    </r>
    <r>
      <rPr>
        <sz val="10"/>
        <rFont val="Times New Roman"/>
        <family val="1"/>
      </rPr>
      <t xml:space="preserve"> (Mobile)</t>
    </r>
  </si>
  <si>
    <t>dwoodbury@clarionmr.com</t>
  </si>
  <si>
    <t>Name</t>
  </si>
  <si>
    <t>Company &amp; Address</t>
  </si>
  <si>
    <t>Phone &amp; E-Mail</t>
  </si>
  <si>
    <t>#</t>
  </si>
  <si>
    <t>Organization / Address</t>
  </si>
  <si>
    <t>E-MAIL</t>
  </si>
  <si>
    <t>Phone
FAX</t>
  </si>
  <si>
    <t>TG Interest</t>
  </si>
  <si>
    <t>TEM Consulting 
140 River Rd.
Austin, TX 78628</t>
  </si>
  <si>
    <t>stephen.berger@ieee.org</t>
  </si>
  <si>
    <t xml:space="preserve">512-864-3365 (V)
512-869-8709 (FAX)
512-466-0833 (Mobile) </t>
  </si>
  <si>
    <t>Ballot Group</t>
  </si>
  <si>
    <t>G</t>
  </si>
  <si>
    <t>C63</t>
  </si>
  <si>
    <t>WG</t>
  </si>
  <si>
    <t>Interest Group</t>
  </si>
  <si>
    <t>%</t>
  </si>
  <si>
    <t>Producer - Hearing Aid (P-HA)</t>
  </si>
  <si>
    <t>Producer - Mobile Handset (P-MH)</t>
  </si>
  <si>
    <t>Component/Solution Vendor (C/S V)</t>
  </si>
  <si>
    <t>Service Provider (SP)</t>
  </si>
  <si>
    <t>Test Lab (TL)</t>
  </si>
  <si>
    <t>User (U)</t>
  </si>
  <si>
    <t>General Interest (G)</t>
  </si>
  <si>
    <t>Government (Gov)</t>
  </si>
  <si>
    <t>P-MH</t>
  </si>
  <si>
    <t>Total Participants</t>
  </si>
  <si>
    <t>P-HA</t>
  </si>
  <si>
    <t>SP</t>
  </si>
  <si>
    <t>Attayi, Daoud</t>
  </si>
  <si>
    <t>RIM</t>
  </si>
  <si>
    <t>dattayi@rim.net</t>
  </si>
  <si>
    <t>Bowen, Donald</t>
  </si>
  <si>
    <t>ATT</t>
  </si>
  <si>
    <t>Kozma-Spytek, Linda</t>
  </si>
  <si>
    <t>Gallaudet University</t>
  </si>
  <si>
    <t>U</t>
  </si>
  <si>
    <t>Starkey</t>
  </si>
  <si>
    <t>Julstrom, Steve</t>
  </si>
  <si>
    <t>Hurst, Bill</t>
  </si>
  <si>
    <t>FCC</t>
  </si>
  <si>
    <t>Gov</t>
  </si>
  <si>
    <t>Preves, Dave</t>
  </si>
  <si>
    <t>william.hurst@fcc.gov</t>
  </si>
  <si>
    <t>Dave_Preves@starkey.com</t>
  </si>
  <si>
    <t>linda.kozma@tapserver.gallaudet.edu</t>
  </si>
  <si>
    <t>SJulstrom@comcast.net</t>
  </si>
  <si>
    <t>djbowen@ATT.COM</t>
  </si>
  <si>
    <t>Knipple, Tom</t>
  </si>
  <si>
    <t>Hofmann, Bob</t>
  </si>
  <si>
    <t>Hofmann EMC Engineering</t>
  </si>
  <si>
    <t>WG Voting Members</t>
  </si>
  <si>
    <t>Silberberg, Jeff</t>
  </si>
  <si>
    <t>Katrib, Amal</t>
  </si>
  <si>
    <t>Liu, Steve</t>
  </si>
  <si>
    <t>Berger, H. Stephen
Chair</t>
  </si>
  <si>
    <t>952-828-9264</t>
  </si>
  <si>
    <t>dave_preves@starkey.com</t>
  </si>
  <si>
    <t>952-828-9264 (V)</t>
  </si>
  <si>
    <t>Participants</t>
  </si>
  <si>
    <t>Samsung</t>
  </si>
  <si>
    <t>PCTest</t>
  </si>
  <si>
    <t>Ong, Sean</t>
  </si>
  <si>
    <t>+82-31-301-5683</t>
  </si>
  <si>
    <t>E-Mail: seongho.ong@samsung.com</t>
  </si>
  <si>
    <t>Youn, Rodney</t>
  </si>
  <si>
    <t>E-Mail: minkee.youn@samsung.com</t>
  </si>
  <si>
    <t>+82-31-301-9036</t>
  </si>
  <si>
    <t>TIA</t>
  </si>
  <si>
    <t>Whitesell, Steve</t>
  </si>
  <si>
    <t>E-Mail: swhitesellnj@gmail.com</t>
  </si>
  <si>
    <t>In-Person Meeting
May 7, 2013</t>
  </si>
  <si>
    <t xml:space="preserve">In-Person Meeting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</si>
</sst>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0"/>
      <name val="Times New Roman"/>
      <family val="1"/>
    </font>
    <font>
      <u val="single"/>
      <strike/>
      <sz val="10"/>
      <color indexed="12"/>
      <name val="Times New Roman"/>
      <family val="1"/>
    </font>
    <font>
      <strike/>
      <sz val="10"/>
      <color indexed="12"/>
      <name val="Times New Roman"/>
      <family val="1"/>
    </font>
    <font>
      <u val="single"/>
      <strike/>
      <sz val="10"/>
      <color indexed="10"/>
      <name val="Times New Roman"/>
      <family val="1"/>
    </font>
    <font>
      <u val="single"/>
      <vertAlign val="superscript"/>
      <sz val="10"/>
      <color indexed="8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6" xfId="0" applyFont="1" applyBorder="1" applyAlignment="1">
      <alignment horizontal="left" vertical="top" wrapText="1" inden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0" fontId="0" fillId="0" borderId="24" xfId="0" applyBorder="1" applyAlignment="1">
      <alignment horizontal="center" vertical="top"/>
    </xf>
    <xf numFmtId="0" fontId="0" fillId="0" borderId="24" xfId="0" applyBorder="1" applyAlignment="1">
      <alignment vertical="top" wrapText="1"/>
    </xf>
    <xf numFmtId="49" fontId="0" fillId="0" borderId="24" xfId="0" applyNumberForma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4" xfId="0" applyBorder="1" applyAlignment="1">
      <alignment vertical="top"/>
    </xf>
    <xf numFmtId="0" fontId="0" fillId="0" borderId="0" xfId="0" applyAlignment="1">
      <alignment wrapText="1"/>
    </xf>
    <xf numFmtId="49" fontId="0" fillId="0" borderId="24" xfId="0" applyNumberForma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24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9" fontId="7" fillId="0" borderId="24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7" fillId="0" borderId="24" xfId="0" applyFont="1" applyBorder="1" applyAlignment="1">
      <alignment vertical="top" textRotation="150" wrapText="1"/>
    </xf>
    <xf numFmtId="0" fontId="10" fillId="0" borderId="24" xfId="0" applyFont="1" applyBorder="1" applyAlignment="1">
      <alignment vertical="top" textRotation="150" wrapText="1"/>
    </xf>
    <xf numFmtId="14" fontId="7" fillId="0" borderId="24" xfId="0" applyNumberFormat="1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Continuous" vertical="top" wrapText="1"/>
    </xf>
    <xf numFmtId="0" fontId="10" fillId="0" borderId="24" xfId="0" applyFont="1" applyBorder="1" applyAlignment="1">
      <alignment horizontal="centerContinuous" vertical="top" wrapText="1"/>
    </xf>
    <xf numFmtId="0" fontId="9" fillId="0" borderId="15" xfId="53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ve_preves@starkey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0">
      <selection activeCell="C32" sqref="C32"/>
    </sheetView>
  </sheetViews>
  <sheetFormatPr defaultColWidth="9.140625" defaultRowHeight="12.75"/>
  <cols>
    <col min="1" max="1" width="4.421875" style="0" customWidth="1"/>
    <col min="2" max="2" width="20.140625" style="0" customWidth="1"/>
    <col min="3" max="3" width="30.28125" style="43" customWidth="1"/>
    <col min="4" max="4" width="32.8515625" style="0" customWidth="1"/>
    <col min="5" max="5" width="29.00390625" style="0" customWidth="1"/>
    <col min="6" max="6" width="10.7109375" style="46" bestFit="1" customWidth="1"/>
    <col min="7" max="7" width="9.7109375" style="46" customWidth="1"/>
    <col min="8" max="8" width="14.140625" style="0" customWidth="1"/>
    <col min="9" max="11" width="8.00390625" style="0" customWidth="1"/>
  </cols>
  <sheetData>
    <row r="1" spans="1:14" s="37" customFormat="1" ht="125.25" customHeight="1">
      <c r="A1" s="36" t="s">
        <v>503</v>
      </c>
      <c r="B1" s="36" t="s">
        <v>500</v>
      </c>
      <c r="C1" s="36" t="s">
        <v>504</v>
      </c>
      <c r="D1" s="36" t="s">
        <v>505</v>
      </c>
      <c r="E1" s="36" t="s">
        <v>506</v>
      </c>
      <c r="F1" s="36" t="s">
        <v>511</v>
      </c>
      <c r="G1" s="36" t="s">
        <v>507</v>
      </c>
      <c r="I1" s="52" t="s">
        <v>571</v>
      </c>
      <c r="J1" s="52" t="s">
        <v>572</v>
      </c>
      <c r="K1" s="52" t="s">
        <v>572</v>
      </c>
      <c r="L1" s="51"/>
      <c r="M1" s="51"/>
      <c r="N1" s="51"/>
    </row>
    <row r="2" spans="1:11" s="37" customFormat="1" ht="21" customHeight="1">
      <c r="A2" s="36"/>
      <c r="B2" s="36"/>
      <c r="C2" s="36"/>
      <c r="D2" s="36"/>
      <c r="E2" s="36" t="s">
        <v>515</v>
      </c>
      <c r="F2" s="36" t="s">
        <v>503</v>
      </c>
      <c r="G2" s="36" t="s">
        <v>516</v>
      </c>
      <c r="I2" s="53"/>
      <c r="J2" s="53"/>
      <c r="K2" s="53"/>
    </row>
    <row r="3" spans="1:11" s="37" customFormat="1" ht="15" customHeight="1">
      <c r="A3" s="36"/>
      <c r="B3" s="36"/>
      <c r="C3" s="36"/>
      <c r="D3" s="36"/>
      <c r="E3" s="48" t="s">
        <v>517</v>
      </c>
      <c r="F3" s="36">
        <f>COUNTIF(G11:G24,"P-HA")</f>
        <v>2</v>
      </c>
      <c r="G3" s="49">
        <f>F3/$F$11</f>
        <v>0.2</v>
      </c>
      <c r="I3" s="36"/>
      <c r="J3" s="36"/>
      <c r="K3" s="36"/>
    </row>
    <row r="4" spans="1:11" s="37" customFormat="1" ht="15" customHeight="1">
      <c r="A4" s="36"/>
      <c r="B4" s="36"/>
      <c r="C4" s="36"/>
      <c r="D4" s="36"/>
      <c r="E4" s="48" t="s">
        <v>518</v>
      </c>
      <c r="F4" s="36">
        <f>COUNTIF(G11:G24,"P-MH")</f>
        <v>3</v>
      </c>
      <c r="G4" s="49">
        <f aca="true" t="shared" si="0" ref="G4:G10">F4/$F$11</f>
        <v>0.3</v>
      </c>
      <c r="I4" s="36"/>
      <c r="J4" s="36"/>
      <c r="K4" s="36"/>
    </row>
    <row r="5" spans="1:11" s="37" customFormat="1" ht="15" customHeight="1">
      <c r="A5" s="36"/>
      <c r="B5" s="36"/>
      <c r="C5" s="36"/>
      <c r="D5" s="36"/>
      <c r="E5" s="48" t="s">
        <v>519</v>
      </c>
      <c r="F5" s="36">
        <f>COUNTIF(G11:G24,"C/S V")</f>
        <v>0</v>
      </c>
      <c r="G5" s="49">
        <f t="shared" si="0"/>
        <v>0</v>
      </c>
      <c r="I5" s="36"/>
      <c r="J5" s="36"/>
      <c r="K5" s="36"/>
    </row>
    <row r="6" spans="1:11" s="37" customFormat="1" ht="15" customHeight="1">
      <c r="A6" s="36"/>
      <c r="B6" s="36"/>
      <c r="C6" s="36"/>
      <c r="D6" s="36"/>
      <c r="E6" s="48" t="s">
        <v>520</v>
      </c>
      <c r="F6" s="36">
        <f>COUNTIF(G11:G24,"SP")</f>
        <v>1</v>
      </c>
      <c r="G6" s="49">
        <f t="shared" si="0"/>
        <v>0.1</v>
      </c>
      <c r="I6" s="36"/>
      <c r="J6" s="36"/>
      <c r="K6" s="36"/>
    </row>
    <row r="7" spans="1:11" s="37" customFormat="1" ht="15" customHeight="1">
      <c r="A7" s="36"/>
      <c r="B7" s="36"/>
      <c r="C7" s="36"/>
      <c r="D7" s="36"/>
      <c r="E7" s="48" t="s">
        <v>521</v>
      </c>
      <c r="F7" s="36">
        <f>COUNTIF(G11:G24,"TL")</f>
        <v>0</v>
      </c>
      <c r="G7" s="49">
        <f t="shared" si="0"/>
        <v>0</v>
      </c>
      <c r="I7" s="36"/>
      <c r="J7" s="36"/>
      <c r="K7" s="36"/>
    </row>
    <row r="8" spans="1:11" s="37" customFormat="1" ht="15" customHeight="1">
      <c r="A8" s="36"/>
      <c r="B8" s="36"/>
      <c r="C8" s="36"/>
      <c r="D8" s="36"/>
      <c r="E8" s="48" t="s">
        <v>524</v>
      </c>
      <c r="F8" s="36">
        <f>COUNTIF(G11:G24,"GOV")</f>
        <v>1</v>
      </c>
      <c r="G8" s="49">
        <f t="shared" si="0"/>
        <v>0.1</v>
      </c>
      <c r="I8" s="36"/>
      <c r="J8" s="36"/>
      <c r="K8" s="36"/>
    </row>
    <row r="9" spans="1:11" s="37" customFormat="1" ht="15" customHeight="1">
      <c r="A9" s="36"/>
      <c r="B9" s="36"/>
      <c r="C9" s="36"/>
      <c r="D9" s="36"/>
      <c r="E9" s="48" t="s">
        <v>522</v>
      </c>
      <c r="F9" s="36">
        <f>COUNTIF(G11:G24,"U")</f>
        <v>1</v>
      </c>
      <c r="G9" s="49">
        <f t="shared" si="0"/>
        <v>0.1</v>
      </c>
      <c r="I9" s="36"/>
      <c r="J9" s="36"/>
      <c r="K9" s="36"/>
    </row>
    <row r="10" spans="1:11" s="37" customFormat="1" ht="15" customHeight="1">
      <c r="A10" s="36"/>
      <c r="B10" s="36"/>
      <c r="C10" s="36"/>
      <c r="D10" s="36"/>
      <c r="E10" s="48" t="s">
        <v>523</v>
      </c>
      <c r="F10" s="36">
        <f>COUNTIF(G11:G24,"G")</f>
        <v>2</v>
      </c>
      <c r="G10" s="49">
        <f t="shared" si="0"/>
        <v>0.2</v>
      </c>
      <c r="I10" s="36"/>
      <c r="J10" s="36"/>
      <c r="K10" s="36"/>
    </row>
    <row r="11" spans="1:11" s="37" customFormat="1" ht="15" customHeight="1">
      <c r="A11" s="36"/>
      <c r="B11" s="36"/>
      <c r="C11" s="36"/>
      <c r="D11" s="36"/>
      <c r="E11" s="47" t="s">
        <v>526</v>
      </c>
      <c r="F11" s="36">
        <f>COUNTA(G11:G24)</f>
        <v>10</v>
      </c>
      <c r="G11" s="36"/>
      <c r="I11" s="36"/>
      <c r="J11" s="36"/>
      <c r="K11" s="36"/>
    </row>
    <row r="12" spans="1:14" s="37" customFormat="1" ht="13.5" customHeight="1">
      <c r="A12" s="36"/>
      <c r="B12" s="55" t="s">
        <v>551</v>
      </c>
      <c r="C12" s="55"/>
      <c r="D12" s="55"/>
      <c r="E12" s="56"/>
      <c r="F12" s="55"/>
      <c r="G12" s="55"/>
      <c r="H12" s="55"/>
      <c r="I12" s="55"/>
      <c r="J12" s="55"/>
      <c r="K12" s="55"/>
      <c r="L12" s="55"/>
      <c r="M12" s="55"/>
      <c r="N12" s="55"/>
    </row>
    <row r="13" spans="1:11" s="41" customFormat="1" ht="12.75">
      <c r="A13" s="38">
        <f>ROW()-12</f>
        <v>1</v>
      </c>
      <c r="B13" s="39" t="s">
        <v>529</v>
      </c>
      <c r="C13" s="40" t="s">
        <v>530</v>
      </c>
      <c r="D13" t="s">
        <v>531</v>
      </c>
      <c r="E13" s="40"/>
      <c r="F13" s="44" t="s">
        <v>514</v>
      </c>
      <c r="G13" s="45" t="s">
        <v>525</v>
      </c>
      <c r="I13" s="54"/>
      <c r="J13" s="54"/>
      <c r="K13" s="54"/>
    </row>
    <row r="14" spans="1:11" s="41" customFormat="1" ht="25.5" customHeight="1">
      <c r="A14" s="38">
        <f aca="true" t="shared" si="1" ref="A14:A24">ROW()-12</f>
        <v>2</v>
      </c>
      <c r="B14" s="39" t="s">
        <v>555</v>
      </c>
      <c r="C14" s="40" t="s">
        <v>508</v>
      </c>
      <c r="D14" s="40" t="s">
        <v>509</v>
      </c>
      <c r="E14" s="40" t="s">
        <v>510</v>
      </c>
      <c r="F14" s="44" t="s">
        <v>513</v>
      </c>
      <c r="G14" s="45" t="s">
        <v>512</v>
      </c>
      <c r="I14" s="54"/>
      <c r="J14" s="54"/>
      <c r="K14" s="54"/>
    </row>
    <row r="15" spans="1:11" s="41" customFormat="1" ht="12.75">
      <c r="A15" s="38">
        <f t="shared" si="1"/>
        <v>3</v>
      </c>
      <c r="B15" s="40" t="s">
        <v>532</v>
      </c>
      <c r="C15" s="40" t="s">
        <v>533</v>
      </c>
      <c r="D15" s="40" t="s">
        <v>547</v>
      </c>
      <c r="E15" s="40"/>
      <c r="F15" s="44" t="s">
        <v>514</v>
      </c>
      <c r="G15" s="45" t="s">
        <v>528</v>
      </c>
      <c r="I15" s="54"/>
      <c r="J15" s="54"/>
      <c r="K15" s="54"/>
    </row>
    <row r="16" spans="1:11" s="41" customFormat="1" ht="12.75">
      <c r="A16" s="38">
        <f t="shared" si="1"/>
        <v>4</v>
      </c>
      <c r="B16" s="40" t="s">
        <v>549</v>
      </c>
      <c r="C16" s="40" t="s">
        <v>550</v>
      </c>
      <c r="D16" s="40"/>
      <c r="E16" s="40"/>
      <c r="F16" s="44" t="s">
        <v>513</v>
      </c>
      <c r="G16" s="45" t="s">
        <v>512</v>
      </c>
      <c r="I16" s="54"/>
      <c r="J16" s="54"/>
      <c r="K16" s="54"/>
    </row>
    <row r="17" spans="1:11" s="41" customFormat="1" ht="12.75">
      <c r="A17" s="38">
        <f t="shared" si="1"/>
        <v>5</v>
      </c>
      <c r="B17" s="40" t="s">
        <v>539</v>
      </c>
      <c r="C17" s="40" t="s">
        <v>540</v>
      </c>
      <c r="D17" s="40" t="s">
        <v>543</v>
      </c>
      <c r="E17" s="40"/>
      <c r="F17" s="44" t="s">
        <v>513</v>
      </c>
      <c r="G17" s="45" t="s">
        <v>541</v>
      </c>
      <c r="I17" s="54"/>
      <c r="J17" s="54"/>
      <c r="K17" s="54"/>
    </row>
    <row r="18" spans="1:11" s="41" customFormat="1" ht="12.75">
      <c r="A18" s="38">
        <f t="shared" si="1"/>
        <v>6</v>
      </c>
      <c r="B18" s="39" t="s">
        <v>538</v>
      </c>
      <c r="C18" s="40" t="s">
        <v>438</v>
      </c>
      <c r="D18" s="40" t="s">
        <v>546</v>
      </c>
      <c r="E18" s="40"/>
      <c r="F18" s="44" t="s">
        <v>514</v>
      </c>
      <c r="G18" s="45" t="s">
        <v>527</v>
      </c>
      <c r="I18" s="54"/>
      <c r="J18" s="54"/>
      <c r="K18" s="54"/>
    </row>
    <row r="19" spans="1:11" s="41" customFormat="1" ht="12.75">
      <c r="A19" s="38">
        <f t="shared" si="1"/>
        <v>7</v>
      </c>
      <c r="B19" s="39" t="s">
        <v>548</v>
      </c>
      <c r="C19" s="40" t="s">
        <v>16</v>
      </c>
      <c r="D19" s="40"/>
      <c r="E19" s="40"/>
      <c r="F19" s="44" t="s">
        <v>514</v>
      </c>
      <c r="G19" s="45" t="s">
        <v>525</v>
      </c>
      <c r="I19" s="54"/>
      <c r="J19" s="54"/>
      <c r="K19" s="54"/>
    </row>
    <row r="20" spans="1:11" s="41" customFormat="1" ht="15.75" customHeight="1">
      <c r="A20" s="38">
        <f t="shared" si="1"/>
        <v>8</v>
      </c>
      <c r="B20" s="39" t="s">
        <v>534</v>
      </c>
      <c r="C20" s="40" t="s">
        <v>535</v>
      </c>
      <c r="D20" s="40" t="s">
        <v>545</v>
      </c>
      <c r="E20" s="40"/>
      <c r="F20" s="44" t="s">
        <v>514</v>
      </c>
      <c r="G20" s="45" t="s">
        <v>536</v>
      </c>
      <c r="I20" s="54"/>
      <c r="J20" s="54"/>
      <c r="K20" s="54"/>
    </row>
    <row r="21" spans="1:11" s="41" customFormat="1" ht="12.75">
      <c r="A21" s="38">
        <f t="shared" si="1"/>
        <v>9</v>
      </c>
      <c r="B21" s="40" t="s">
        <v>562</v>
      </c>
      <c r="C21" s="40" t="s">
        <v>560</v>
      </c>
      <c r="D21" s="40" t="s">
        <v>564</v>
      </c>
      <c r="E21" s="40" t="s">
        <v>563</v>
      </c>
      <c r="F21" s="44"/>
      <c r="G21" s="45"/>
      <c r="I21" s="54"/>
      <c r="J21" s="54"/>
      <c r="K21" s="54"/>
    </row>
    <row r="22" spans="1:11" s="41" customFormat="1" ht="12.75">
      <c r="A22" s="38">
        <f t="shared" si="1"/>
        <v>10</v>
      </c>
      <c r="B22" s="39" t="s">
        <v>542</v>
      </c>
      <c r="C22" s="40" t="s">
        <v>438</v>
      </c>
      <c r="D22" s="40" t="s">
        <v>544</v>
      </c>
      <c r="E22" s="40" t="s">
        <v>558</v>
      </c>
      <c r="F22" s="44" t="s">
        <v>514</v>
      </c>
      <c r="G22" s="45" t="s">
        <v>527</v>
      </c>
      <c r="I22" s="54"/>
      <c r="J22" s="54"/>
      <c r="K22" s="54"/>
    </row>
    <row r="23" spans="1:11" s="41" customFormat="1" ht="12.75">
      <c r="A23" s="38">
        <f t="shared" si="1"/>
        <v>11</v>
      </c>
      <c r="B23" s="39" t="s">
        <v>569</v>
      </c>
      <c r="C23" s="40" t="s">
        <v>568</v>
      </c>
      <c r="D23" s="50" t="s">
        <v>570</v>
      </c>
      <c r="E23" s="40"/>
      <c r="F23" s="44" t="s">
        <v>513</v>
      </c>
      <c r="G23" s="45" t="s">
        <v>525</v>
      </c>
      <c r="I23" s="54"/>
      <c r="J23" s="54"/>
      <c r="K23" s="54"/>
    </row>
    <row r="24" spans="1:11" s="41" customFormat="1" ht="12.75">
      <c r="A24" s="38">
        <f t="shared" si="1"/>
        <v>12</v>
      </c>
      <c r="B24" s="40" t="s">
        <v>565</v>
      </c>
      <c r="C24" s="40" t="s">
        <v>560</v>
      </c>
      <c r="D24" s="40" t="s">
        <v>566</v>
      </c>
      <c r="E24" s="40" t="s">
        <v>567</v>
      </c>
      <c r="F24" s="44"/>
      <c r="G24" s="45"/>
      <c r="I24" s="54"/>
      <c r="J24" s="54"/>
      <c r="K24" s="54"/>
    </row>
    <row r="25" spans="1:14" s="37" customFormat="1" ht="13.5" customHeight="1">
      <c r="A25" s="36"/>
      <c r="B25" s="55" t="s">
        <v>559</v>
      </c>
      <c r="C25" s="55"/>
      <c r="D25" s="55"/>
      <c r="E25" s="56"/>
      <c r="F25" s="55"/>
      <c r="G25" s="55"/>
      <c r="H25" s="55"/>
      <c r="I25" s="55"/>
      <c r="J25" s="55"/>
      <c r="K25" s="55"/>
      <c r="L25" s="55"/>
      <c r="M25" s="55"/>
      <c r="N25" s="55"/>
    </row>
    <row r="26" spans="1:11" s="41" customFormat="1" ht="12.75">
      <c r="A26" s="38">
        <f>ROW()-26</f>
        <v>0</v>
      </c>
      <c r="B26" s="40" t="s">
        <v>552</v>
      </c>
      <c r="C26" s="40" t="s">
        <v>86</v>
      </c>
      <c r="D26" s="40"/>
      <c r="E26" s="40"/>
      <c r="F26" s="44"/>
      <c r="G26" s="45"/>
      <c r="I26" s="54"/>
      <c r="J26" s="54"/>
      <c r="K26" s="54"/>
    </row>
    <row r="27" spans="1:11" s="41" customFormat="1" ht="12.75">
      <c r="A27" s="38">
        <f>ROW()-26</f>
        <v>1</v>
      </c>
      <c r="B27" s="42" t="s">
        <v>553</v>
      </c>
      <c r="C27" s="40"/>
      <c r="D27" s="40"/>
      <c r="E27" s="40"/>
      <c r="F27" s="44"/>
      <c r="G27" s="45"/>
      <c r="I27" s="54"/>
      <c r="J27" s="54"/>
      <c r="K27" s="54"/>
    </row>
    <row r="28" spans="1:11" s="41" customFormat="1" ht="12.75">
      <c r="A28" s="38">
        <f>ROW()-26</f>
        <v>2</v>
      </c>
      <c r="B28" s="39" t="s">
        <v>554</v>
      </c>
      <c r="C28" s="40" t="s">
        <v>561</v>
      </c>
      <c r="D28" s="40"/>
      <c r="E28" s="40"/>
      <c r="F28" s="44"/>
      <c r="G28" s="45"/>
      <c r="I28" s="54"/>
      <c r="J28" s="54"/>
      <c r="K28" s="54"/>
    </row>
  </sheetData>
  <sheetProtection/>
  <printOptions/>
  <pageMargins left="0.28" right="0.23" top="0.44" bottom="0.4" header="0.17" footer="0.19"/>
  <pageSetup fitToHeight="20" fitToWidth="1" horizontalDpi="300" verticalDpi="300" orientation="landscape" scale="57" r:id="rId1"/>
  <headerFooter alignWithMargins="0">
    <oddHeader>&amp;L&amp;D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C276"/>
  <sheetViews>
    <sheetView zoomScalePageLayoutView="0" workbookViewId="0" topLeftCell="A168">
      <selection activeCell="C180" sqref="C180"/>
    </sheetView>
  </sheetViews>
  <sheetFormatPr defaultColWidth="9.140625" defaultRowHeight="12.75"/>
  <cols>
    <col min="1" max="1" width="19.28125" style="0" customWidth="1"/>
    <col min="2" max="2" width="23.421875" style="0" customWidth="1"/>
    <col min="3" max="3" width="23.8515625" style="0" customWidth="1"/>
  </cols>
  <sheetData>
    <row r="4" spans="1:3" ht="15.75">
      <c r="A4" s="35" t="s">
        <v>500</v>
      </c>
      <c r="B4" s="35" t="s">
        <v>501</v>
      </c>
      <c r="C4" s="35" t="s">
        <v>502</v>
      </c>
    </row>
    <row r="5" spans="1:3" ht="12.75">
      <c r="A5" s="58" t="s">
        <v>0</v>
      </c>
      <c r="B5" s="2" t="s">
        <v>1</v>
      </c>
      <c r="C5" s="6" t="s">
        <v>5</v>
      </c>
    </row>
    <row r="6" spans="1:3" ht="12.75">
      <c r="A6" s="59"/>
      <c r="B6" s="3" t="s">
        <v>2</v>
      </c>
      <c r="C6" s="7" t="s">
        <v>6</v>
      </c>
    </row>
    <row r="7" spans="1:3" ht="12.75">
      <c r="A7" s="59"/>
      <c r="B7" s="3" t="s">
        <v>3</v>
      </c>
      <c r="C7" s="7"/>
    </row>
    <row r="8" spans="1:3" ht="12.75">
      <c r="A8" s="60"/>
      <c r="B8" s="4" t="s">
        <v>4</v>
      </c>
      <c r="C8" s="8" t="s">
        <v>7</v>
      </c>
    </row>
    <row r="9" spans="1:3" ht="12.75">
      <c r="A9" s="58" t="s">
        <v>8</v>
      </c>
      <c r="B9" s="3" t="s">
        <v>9</v>
      </c>
      <c r="C9" s="7" t="s">
        <v>12</v>
      </c>
    </row>
    <row r="10" spans="1:3" ht="12.75">
      <c r="A10" s="59"/>
      <c r="B10" s="3" t="s">
        <v>10</v>
      </c>
      <c r="C10" s="7" t="s">
        <v>13</v>
      </c>
    </row>
    <row r="11" spans="1:3" ht="12.75">
      <c r="A11" s="60"/>
      <c r="B11" s="4" t="s">
        <v>11</v>
      </c>
      <c r="C11" s="10" t="s">
        <v>14</v>
      </c>
    </row>
    <row r="12" spans="1:3" ht="12.75">
      <c r="A12" s="58" t="s">
        <v>15</v>
      </c>
      <c r="B12" s="3" t="s">
        <v>16</v>
      </c>
      <c r="C12" s="7" t="s">
        <v>19</v>
      </c>
    </row>
    <row r="13" spans="1:3" ht="12.75">
      <c r="A13" s="59"/>
      <c r="B13" s="3" t="s">
        <v>17</v>
      </c>
      <c r="C13" s="7" t="s">
        <v>20</v>
      </c>
    </row>
    <row r="14" spans="1:3" ht="12.75">
      <c r="A14" s="60"/>
      <c r="B14" s="4" t="s">
        <v>18</v>
      </c>
      <c r="C14" s="11"/>
    </row>
    <row r="15" spans="1:3" ht="12.75">
      <c r="A15" s="58" t="s">
        <v>21</v>
      </c>
      <c r="B15" s="3" t="s">
        <v>22</v>
      </c>
      <c r="C15" s="7" t="s">
        <v>25</v>
      </c>
    </row>
    <row r="16" spans="1:3" ht="25.5">
      <c r="A16" s="59"/>
      <c r="B16" s="3" t="s">
        <v>23</v>
      </c>
      <c r="C16" s="7" t="s">
        <v>26</v>
      </c>
    </row>
    <row r="17" spans="1:3" ht="12.75">
      <c r="A17" s="60"/>
      <c r="B17" s="4" t="s">
        <v>24</v>
      </c>
      <c r="C17" s="10" t="s">
        <v>27</v>
      </c>
    </row>
    <row r="18" spans="1:3" ht="25.5">
      <c r="A18" s="58" t="s">
        <v>28</v>
      </c>
      <c r="B18" s="3" t="s">
        <v>29</v>
      </c>
      <c r="C18" s="7" t="s">
        <v>32</v>
      </c>
    </row>
    <row r="19" spans="1:3" ht="12.75">
      <c r="A19" s="59"/>
      <c r="B19" s="3" t="s">
        <v>30</v>
      </c>
      <c r="C19" s="7" t="s">
        <v>33</v>
      </c>
    </row>
    <row r="20" spans="1:3" ht="25.5">
      <c r="A20" s="60"/>
      <c r="B20" s="4" t="s">
        <v>31</v>
      </c>
      <c r="C20" s="12" t="s">
        <v>34</v>
      </c>
    </row>
    <row r="21" spans="1:3" ht="12.75">
      <c r="A21" s="58" t="s">
        <v>35</v>
      </c>
      <c r="B21" s="3" t="s">
        <v>36</v>
      </c>
      <c r="C21" s="7" t="s">
        <v>39</v>
      </c>
    </row>
    <row r="22" spans="1:3" ht="12.75">
      <c r="A22" s="59"/>
      <c r="B22" s="3" t="s">
        <v>37</v>
      </c>
      <c r="C22" s="7" t="s">
        <v>40</v>
      </c>
    </row>
    <row r="23" spans="1:3" ht="12.75">
      <c r="A23" s="60"/>
      <c r="B23" s="4" t="s">
        <v>38</v>
      </c>
      <c r="C23" s="10" t="s">
        <v>41</v>
      </c>
    </row>
    <row r="24" spans="1:3" ht="25.5">
      <c r="A24" s="58" t="s">
        <v>42</v>
      </c>
      <c r="B24" s="3" t="s">
        <v>43</v>
      </c>
      <c r="C24" s="7" t="s">
        <v>44</v>
      </c>
    </row>
    <row r="25" spans="1:3" ht="12.75">
      <c r="A25" s="59"/>
      <c r="B25" s="3" t="s">
        <v>30</v>
      </c>
      <c r="C25" s="7" t="s">
        <v>45</v>
      </c>
    </row>
    <row r="26" spans="1:3" ht="25.5">
      <c r="A26" s="60"/>
      <c r="B26" s="4" t="s">
        <v>31</v>
      </c>
      <c r="C26" s="10" t="s">
        <v>46</v>
      </c>
    </row>
    <row r="27" spans="1:3" ht="12.75">
      <c r="A27" s="58" t="s">
        <v>47</v>
      </c>
      <c r="B27" s="3" t="s">
        <v>48</v>
      </c>
      <c r="C27" s="7" t="s">
        <v>51</v>
      </c>
    </row>
    <row r="28" spans="1:3" ht="12.75">
      <c r="A28" s="59"/>
      <c r="B28" s="3" t="s">
        <v>49</v>
      </c>
      <c r="C28" s="7" t="s">
        <v>52</v>
      </c>
    </row>
    <row r="29" spans="1:3" ht="25.5">
      <c r="A29" s="60"/>
      <c r="B29" s="4" t="s">
        <v>50</v>
      </c>
      <c r="C29" s="10"/>
    </row>
    <row r="30" spans="1:3" ht="25.5">
      <c r="A30" s="9" t="s">
        <v>53</v>
      </c>
      <c r="B30" s="3" t="s">
        <v>55</v>
      </c>
      <c r="C30" s="68"/>
    </row>
    <row r="31" spans="1:3" ht="12.75">
      <c r="A31" s="9"/>
      <c r="B31" s="3" t="s">
        <v>56</v>
      </c>
      <c r="C31" s="69"/>
    </row>
    <row r="32" spans="1:3" ht="25.5">
      <c r="A32" s="9" t="s">
        <v>54</v>
      </c>
      <c r="B32" s="3" t="s">
        <v>57</v>
      </c>
      <c r="C32" s="69"/>
    </row>
    <row r="33" spans="1:3" ht="12.75">
      <c r="A33" s="13"/>
      <c r="B33" s="4" t="s">
        <v>58</v>
      </c>
      <c r="C33" s="70"/>
    </row>
    <row r="34" spans="1:3" ht="12.75">
      <c r="A34" s="58" t="s">
        <v>59</v>
      </c>
      <c r="B34" s="3" t="s">
        <v>60</v>
      </c>
      <c r="C34" s="7" t="s">
        <v>62</v>
      </c>
    </row>
    <row r="35" spans="1:3" ht="12.75">
      <c r="A35" s="59"/>
      <c r="B35" s="3" t="s">
        <v>61</v>
      </c>
      <c r="C35" s="7" t="s">
        <v>63</v>
      </c>
    </row>
    <row r="36" spans="1:3" ht="25.5">
      <c r="A36" s="60"/>
      <c r="B36" s="14"/>
      <c r="C36" s="7" t="s">
        <v>64</v>
      </c>
    </row>
    <row r="37" spans="1:3" ht="12.75">
      <c r="A37" s="58" t="s">
        <v>65</v>
      </c>
      <c r="B37" s="2" t="s">
        <v>1</v>
      </c>
      <c r="C37" s="6" t="s">
        <v>68</v>
      </c>
    </row>
    <row r="38" spans="1:3" ht="12.75">
      <c r="A38" s="59"/>
      <c r="B38" s="3" t="s">
        <v>66</v>
      </c>
      <c r="C38" s="7" t="s">
        <v>6</v>
      </c>
    </row>
    <row r="39" spans="1:3" ht="25.5">
      <c r="A39" s="60"/>
      <c r="B39" s="3" t="s">
        <v>67</v>
      </c>
      <c r="C39" s="7" t="s">
        <v>69</v>
      </c>
    </row>
    <row r="40" spans="1:3" ht="12.75">
      <c r="A40" s="1" t="s">
        <v>70</v>
      </c>
      <c r="B40" s="2" t="s">
        <v>72</v>
      </c>
      <c r="C40" s="6" t="s">
        <v>75</v>
      </c>
    </row>
    <row r="41" spans="1:3" ht="25.5">
      <c r="A41" s="15" t="s">
        <v>71</v>
      </c>
      <c r="B41" s="3" t="s">
        <v>73</v>
      </c>
      <c r="C41" s="7" t="s">
        <v>76</v>
      </c>
    </row>
    <row r="42" spans="1:3" ht="25.5">
      <c r="A42" s="13"/>
      <c r="B42" s="4" t="s">
        <v>74</v>
      </c>
      <c r="C42" s="10" t="s">
        <v>77</v>
      </c>
    </row>
    <row r="43" spans="1:3" ht="12.75">
      <c r="A43" s="58" t="s">
        <v>78</v>
      </c>
      <c r="B43" s="3" t="s">
        <v>79</v>
      </c>
      <c r="C43" s="7" t="s">
        <v>82</v>
      </c>
    </row>
    <row r="44" spans="1:3" ht="12.75">
      <c r="A44" s="59"/>
      <c r="B44" s="3" t="s">
        <v>80</v>
      </c>
      <c r="C44" s="7" t="s">
        <v>83</v>
      </c>
    </row>
    <row r="45" spans="1:3" ht="12.75">
      <c r="A45" s="60"/>
      <c r="B45" s="4" t="s">
        <v>81</v>
      </c>
      <c r="C45" s="10" t="s">
        <v>84</v>
      </c>
    </row>
    <row r="46" spans="1:3" ht="12.75">
      <c r="A46" s="58" t="s">
        <v>85</v>
      </c>
      <c r="B46" s="3" t="s">
        <v>86</v>
      </c>
      <c r="C46" s="7" t="s">
        <v>89</v>
      </c>
    </row>
    <row r="47" spans="1:3" ht="25.5">
      <c r="A47" s="59"/>
      <c r="B47" s="3" t="s">
        <v>87</v>
      </c>
      <c r="C47" s="7" t="s">
        <v>90</v>
      </c>
    </row>
    <row r="48" spans="1:3" ht="25.5">
      <c r="A48" s="60"/>
      <c r="B48" s="4" t="s">
        <v>88</v>
      </c>
      <c r="C48" s="10" t="s">
        <v>91</v>
      </c>
    </row>
    <row r="49" spans="1:3" ht="12.75">
      <c r="A49" s="58" t="s">
        <v>92</v>
      </c>
      <c r="B49" s="3" t="s">
        <v>93</v>
      </c>
      <c r="C49" s="7" t="s">
        <v>96</v>
      </c>
    </row>
    <row r="50" spans="1:3" ht="12.75">
      <c r="A50" s="59"/>
      <c r="B50" s="3" t="s">
        <v>94</v>
      </c>
      <c r="C50" s="7" t="s">
        <v>97</v>
      </c>
    </row>
    <row r="51" spans="1:3" ht="12.75">
      <c r="A51" s="60"/>
      <c r="B51" s="3" t="s">
        <v>95</v>
      </c>
      <c r="C51" s="16"/>
    </row>
    <row r="52" spans="1:3" ht="12.75">
      <c r="A52" s="58" t="s">
        <v>98</v>
      </c>
      <c r="B52" s="2" t="s">
        <v>99</v>
      </c>
      <c r="C52" s="6" t="s">
        <v>102</v>
      </c>
    </row>
    <row r="53" spans="1:3" ht="12.75">
      <c r="A53" s="59"/>
      <c r="B53" s="3" t="s">
        <v>100</v>
      </c>
      <c r="C53" s="7" t="s">
        <v>103</v>
      </c>
    </row>
    <row r="54" spans="1:3" ht="12.75">
      <c r="A54" s="60"/>
      <c r="B54" s="4" t="s">
        <v>101</v>
      </c>
      <c r="C54" s="11"/>
    </row>
    <row r="55" spans="1:3" ht="12.75">
      <c r="A55" s="58" t="s">
        <v>104</v>
      </c>
      <c r="B55" s="14"/>
      <c r="C55" s="7"/>
    </row>
    <row r="56" spans="1:3" ht="12.75">
      <c r="A56" s="59"/>
      <c r="B56" s="3" t="s">
        <v>105</v>
      </c>
      <c r="C56" s="7" t="s">
        <v>107</v>
      </c>
    </row>
    <row r="57" spans="1:3" ht="12.75">
      <c r="A57" s="60"/>
      <c r="B57" s="4" t="s">
        <v>106</v>
      </c>
      <c r="C57" s="10" t="s">
        <v>108</v>
      </c>
    </row>
    <row r="58" spans="1:3" ht="12.75">
      <c r="A58" s="58" t="s">
        <v>109</v>
      </c>
      <c r="B58" s="3" t="s">
        <v>16</v>
      </c>
      <c r="C58" s="7" t="s">
        <v>112</v>
      </c>
    </row>
    <row r="59" spans="1:3" ht="12.75">
      <c r="A59" s="59"/>
      <c r="B59" s="3" t="s">
        <v>110</v>
      </c>
      <c r="C59" s="7" t="s">
        <v>113</v>
      </c>
    </row>
    <row r="60" spans="1:3" ht="12.75">
      <c r="A60" s="60"/>
      <c r="B60" s="4" t="s">
        <v>111</v>
      </c>
      <c r="C60" s="10" t="s">
        <v>114</v>
      </c>
    </row>
    <row r="61" spans="1:3" ht="12.75">
      <c r="A61" s="58" t="s">
        <v>115</v>
      </c>
      <c r="B61" s="3" t="s">
        <v>116</v>
      </c>
      <c r="C61" s="7">
        <f>358-10-5051</f>
        <v>-4703</v>
      </c>
    </row>
    <row r="62" spans="1:3" ht="12.75">
      <c r="A62" s="59"/>
      <c r="B62" s="3" t="s">
        <v>117</v>
      </c>
      <c r="C62" s="7" t="s">
        <v>119</v>
      </c>
    </row>
    <row r="63" spans="1:3" ht="12.75">
      <c r="A63" s="60"/>
      <c r="B63" s="4" t="s">
        <v>118</v>
      </c>
      <c r="C63" s="10" t="s">
        <v>120</v>
      </c>
    </row>
    <row r="64" spans="1:3" ht="12.75">
      <c r="A64" s="58" t="s">
        <v>121</v>
      </c>
      <c r="B64" s="3" t="s">
        <v>122</v>
      </c>
      <c r="C64" s="20" t="s">
        <v>125</v>
      </c>
    </row>
    <row r="65" spans="1:3" ht="25.5">
      <c r="A65" s="59"/>
      <c r="B65" s="17" t="s">
        <v>123</v>
      </c>
      <c r="C65" s="21" t="s">
        <v>126</v>
      </c>
    </row>
    <row r="66" spans="1:3" ht="25.5">
      <c r="A66" s="59"/>
      <c r="B66" s="18" t="s">
        <v>124</v>
      </c>
      <c r="C66" s="20" t="s">
        <v>127</v>
      </c>
    </row>
    <row r="67" spans="1:3" ht="25.5">
      <c r="A67" s="59"/>
      <c r="B67" s="14"/>
      <c r="C67" s="20" t="s">
        <v>128</v>
      </c>
    </row>
    <row r="68" spans="1:3" ht="25.5">
      <c r="A68" s="60"/>
      <c r="B68" s="19"/>
      <c r="C68" s="10" t="s">
        <v>129</v>
      </c>
    </row>
    <row r="69" spans="1:3" ht="12.75">
      <c r="A69" s="58" t="s">
        <v>130</v>
      </c>
      <c r="B69" s="3" t="s">
        <v>131</v>
      </c>
      <c r="C69" s="7" t="s">
        <v>134</v>
      </c>
    </row>
    <row r="70" spans="1:3" ht="12.75">
      <c r="A70" s="59"/>
      <c r="B70" s="3" t="s">
        <v>132</v>
      </c>
      <c r="C70" s="7" t="s">
        <v>135</v>
      </c>
    </row>
    <row r="71" spans="1:3" ht="12.75">
      <c r="A71" s="60"/>
      <c r="B71" s="4" t="s">
        <v>133</v>
      </c>
      <c r="C71" s="11"/>
    </row>
    <row r="72" spans="1:3" ht="12.75">
      <c r="A72" s="58" t="s">
        <v>136</v>
      </c>
      <c r="B72" s="3" t="s">
        <v>79</v>
      </c>
      <c r="C72" s="7" t="s">
        <v>137</v>
      </c>
    </row>
    <row r="73" spans="1:3" ht="12.75">
      <c r="A73" s="59"/>
      <c r="B73" s="3" t="s">
        <v>80</v>
      </c>
      <c r="C73" s="7" t="s">
        <v>138</v>
      </c>
    </row>
    <row r="74" spans="1:3" ht="12.75">
      <c r="A74" s="60"/>
      <c r="B74" s="4" t="s">
        <v>81</v>
      </c>
      <c r="C74" s="10" t="s">
        <v>139</v>
      </c>
    </row>
    <row r="75" spans="1:3" ht="12.75">
      <c r="A75" s="58" t="s">
        <v>140</v>
      </c>
      <c r="B75" s="3" t="s">
        <v>16</v>
      </c>
      <c r="C75" s="7" t="s">
        <v>141</v>
      </c>
    </row>
    <row r="76" spans="1:3" ht="12.75">
      <c r="A76" s="59"/>
      <c r="B76" s="3" t="s">
        <v>17</v>
      </c>
      <c r="C76" s="7" t="s">
        <v>20</v>
      </c>
    </row>
    <row r="77" spans="1:3" ht="12.75">
      <c r="A77" s="60"/>
      <c r="B77" s="4" t="s">
        <v>18</v>
      </c>
      <c r="C77" s="11"/>
    </row>
    <row r="78" spans="1:3" ht="12.75">
      <c r="A78" s="58" t="s">
        <v>142</v>
      </c>
      <c r="B78" s="3" t="s">
        <v>143</v>
      </c>
      <c r="C78" s="7" t="s">
        <v>146</v>
      </c>
    </row>
    <row r="79" spans="1:3" ht="12.75">
      <c r="A79" s="59"/>
      <c r="B79" s="3" t="s">
        <v>144</v>
      </c>
      <c r="C79" s="7" t="s">
        <v>147</v>
      </c>
    </row>
    <row r="80" spans="1:3" ht="12.75">
      <c r="A80" s="59"/>
      <c r="B80" s="3" t="s">
        <v>145</v>
      </c>
      <c r="C80" s="7" t="s">
        <v>148</v>
      </c>
    </row>
    <row r="81" spans="1:3" ht="12.75">
      <c r="A81" s="60"/>
      <c r="B81" s="3" t="s">
        <v>4</v>
      </c>
      <c r="C81" s="16"/>
    </row>
    <row r="82" spans="1:3" ht="25.5">
      <c r="A82" s="58" t="s">
        <v>149</v>
      </c>
      <c r="B82" s="2" t="s">
        <v>150</v>
      </c>
      <c r="C82" s="6" t="s">
        <v>153</v>
      </c>
    </row>
    <row r="83" spans="1:3" ht="25.5">
      <c r="A83" s="59"/>
      <c r="B83" s="3" t="s">
        <v>151</v>
      </c>
      <c r="C83" s="7" t="s">
        <v>154</v>
      </c>
    </row>
    <row r="84" spans="1:3" ht="12.75">
      <c r="A84" s="60"/>
      <c r="B84" s="4" t="s">
        <v>152</v>
      </c>
      <c r="C84" s="10" t="s">
        <v>155</v>
      </c>
    </row>
    <row r="85" spans="1:3" ht="25.5">
      <c r="A85" s="58" t="s">
        <v>156</v>
      </c>
      <c r="B85" s="18" t="s">
        <v>157</v>
      </c>
      <c r="C85" s="21">
        <f>358-94-376-6246</f>
        <v>-6358</v>
      </c>
    </row>
    <row r="86" spans="1:3" ht="12.75">
      <c r="A86" s="59"/>
      <c r="B86" s="18" t="s">
        <v>158</v>
      </c>
      <c r="C86" s="21" t="s">
        <v>160</v>
      </c>
    </row>
    <row r="87" spans="1:3" ht="38.25">
      <c r="A87" s="59"/>
      <c r="B87" s="18" t="s">
        <v>159</v>
      </c>
      <c r="C87" s="21" t="s">
        <v>161</v>
      </c>
    </row>
    <row r="88" spans="1:3" ht="25.5">
      <c r="A88" s="60"/>
      <c r="B88" s="19"/>
      <c r="C88" s="22" t="s">
        <v>162</v>
      </c>
    </row>
    <row r="89" spans="1:3" ht="12.75">
      <c r="A89" s="58" t="s">
        <v>163</v>
      </c>
      <c r="B89" s="3" t="s">
        <v>16</v>
      </c>
      <c r="C89" s="20" t="s">
        <v>166</v>
      </c>
    </row>
    <row r="90" spans="1:3" ht="25.5">
      <c r="A90" s="59"/>
      <c r="B90" s="17" t="s">
        <v>164</v>
      </c>
      <c r="C90" s="20" t="s">
        <v>167</v>
      </c>
    </row>
    <row r="91" spans="1:3" ht="25.5">
      <c r="A91" s="59"/>
      <c r="B91" s="17" t="s">
        <v>165</v>
      </c>
      <c r="C91" s="21"/>
    </row>
    <row r="92" spans="1:3" ht="25.5">
      <c r="A92" s="60"/>
      <c r="B92" s="19"/>
      <c r="C92" s="10" t="s">
        <v>168</v>
      </c>
    </row>
    <row r="93" spans="1:3" ht="12.75">
      <c r="A93" s="58" t="s">
        <v>169</v>
      </c>
      <c r="B93" s="3" t="s">
        <v>170</v>
      </c>
      <c r="C93" s="7" t="s">
        <v>173</v>
      </c>
    </row>
    <row r="94" spans="1:3" ht="12.75">
      <c r="A94" s="59"/>
      <c r="B94" s="3" t="s">
        <v>171</v>
      </c>
      <c r="C94" s="7" t="s">
        <v>174</v>
      </c>
    </row>
    <row r="95" spans="1:3" ht="12.75">
      <c r="A95" s="59"/>
      <c r="B95" s="3" t="s">
        <v>172</v>
      </c>
      <c r="C95" s="7" t="s">
        <v>175</v>
      </c>
    </row>
    <row r="96" spans="1:3" ht="12.75">
      <c r="A96" s="60"/>
      <c r="B96" s="19"/>
      <c r="C96" s="10" t="s">
        <v>176</v>
      </c>
    </row>
    <row r="97" spans="1:3" ht="12.75">
      <c r="A97" s="58" t="s">
        <v>177</v>
      </c>
      <c r="B97" s="3" t="s">
        <v>178</v>
      </c>
      <c r="C97" s="7" t="s">
        <v>181</v>
      </c>
    </row>
    <row r="98" spans="1:3" ht="12.75">
      <c r="A98" s="59"/>
      <c r="B98" s="3" t="s">
        <v>179</v>
      </c>
      <c r="C98" s="7" t="s">
        <v>182</v>
      </c>
    </row>
    <row r="99" spans="1:3" ht="25.5">
      <c r="A99" s="60"/>
      <c r="B99" s="4" t="s">
        <v>180</v>
      </c>
      <c r="C99" s="10" t="s">
        <v>183</v>
      </c>
    </row>
    <row r="100" spans="1:3" ht="25.5">
      <c r="A100" s="58" t="s">
        <v>184</v>
      </c>
      <c r="B100" s="3" t="s">
        <v>185</v>
      </c>
      <c r="C100" s="7" t="s">
        <v>188</v>
      </c>
    </row>
    <row r="101" spans="1:3" ht="12.75">
      <c r="A101" s="59"/>
      <c r="B101" s="3" t="s">
        <v>186</v>
      </c>
      <c r="C101" s="7" t="s">
        <v>189</v>
      </c>
    </row>
    <row r="102" spans="1:3" ht="12.75">
      <c r="A102" s="60"/>
      <c r="B102" s="3" t="s">
        <v>187</v>
      </c>
      <c r="C102" s="7" t="s">
        <v>190</v>
      </c>
    </row>
    <row r="103" spans="1:3" ht="12.75">
      <c r="A103" s="58" t="s">
        <v>191</v>
      </c>
      <c r="B103" s="2" t="s">
        <v>192</v>
      </c>
      <c r="C103" s="6" t="s">
        <v>195</v>
      </c>
    </row>
    <row r="104" spans="1:3" ht="12.75">
      <c r="A104" s="59"/>
      <c r="B104" s="3" t="s">
        <v>193</v>
      </c>
      <c r="C104" s="7" t="s">
        <v>196</v>
      </c>
    </row>
    <row r="105" spans="1:3" ht="12.75">
      <c r="A105" s="60"/>
      <c r="B105" s="3" t="s">
        <v>194</v>
      </c>
      <c r="C105" s="7" t="s">
        <v>197</v>
      </c>
    </row>
    <row r="106" spans="1:3" ht="12.75">
      <c r="A106" s="58" t="s">
        <v>198</v>
      </c>
      <c r="B106" s="2" t="s">
        <v>48</v>
      </c>
      <c r="C106" s="6" t="s">
        <v>200</v>
      </c>
    </row>
    <row r="107" spans="1:3" ht="12.75">
      <c r="A107" s="59"/>
      <c r="B107" s="3" t="s">
        <v>199</v>
      </c>
      <c r="C107" s="7" t="s">
        <v>201</v>
      </c>
    </row>
    <row r="108" spans="1:3" ht="25.5">
      <c r="A108" s="59"/>
      <c r="B108" s="3" t="s">
        <v>49</v>
      </c>
      <c r="C108" s="20" t="s">
        <v>202</v>
      </c>
    </row>
    <row r="109" spans="1:3" ht="25.5">
      <c r="A109" s="60"/>
      <c r="B109" s="4" t="s">
        <v>50</v>
      </c>
      <c r="C109" s="11"/>
    </row>
    <row r="110" spans="1:3" ht="12.75">
      <c r="A110" s="58" t="s">
        <v>203</v>
      </c>
      <c r="B110" s="65" t="s">
        <v>204</v>
      </c>
      <c r="C110" s="7" t="s">
        <v>205</v>
      </c>
    </row>
    <row r="111" spans="1:3" ht="12.75">
      <c r="A111" s="60"/>
      <c r="B111" s="66"/>
      <c r="C111" s="10" t="s">
        <v>205</v>
      </c>
    </row>
    <row r="112" spans="1:3" ht="12.75">
      <c r="A112" s="58" t="s">
        <v>206</v>
      </c>
      <c r="B112" s="3" t="s">
        <v>207</v>
      </c>
      <c r="C112" s="7" t="s">
        <v>211</v>
      </c>
    </row>
    <row r="113" spans="1:3" ht="12.75">
      <c r="A113" s="59"/>
      <c r="B113" s="3" t="s">
        <v>208</v>
      </c>
      <c r="C113" s="7" t="s">
        <v>212</v>
      </c>
    </row>
    <row r="114" spans="1:3" ht="12.75">
      <c r="A114" s="59"/>
      <c r="B114" s="3" t="s">
        <v>209</v>
      </c>
      <c r="C114" s="7" t="s">
        <v>213</v>
      </c>
    </row>
    <row r="115" spans="1:3" ht="12.75">
      <c r="A115" s="60"/>
      <c r="B115" s="4" t="s">
        <v>210</v>
      </c>
      <c r="C115" s="11"/>
    </row>
    <row r="116" spans="1:3" ht="12.75">
      <c r="A116" s="58" t="s">
        <v>214</v>
      </c>
      <c r="B116" s="65" t="s">
        <v>16</v>
      </c>
      <c r="C116" s="7" t="s">
        <v>215</v>
      </c>
    </row>
    <row r="117" spans="1:3" ht="12.75">
      <c r="A117" s="59"/>
      <c r="B117" s="67"/>
      <c r="C117" s="7" t="s">
        <v>216</v>
      </c>
    </row>
    <row r="118" spans="1:3" ht="12.75">
      <c r="A118" s="60"/>
      <c r="B118" s="66"/>
      <c r="C118" s="10" t="s">
        <v>217</v>
      </c>
    </row>
    <row r="119" spans="1:3" ht="12.75">
      <c r="A119" s="58" t="s">
        <v>218</v>
      </c>
      <c r="B119" s="65" t="s">
        <v>219</v>
      </c>
      <c r="C119" s="7" t="s">
        <v>220</v>
      </c>
    </row>
    <row r="120" spans="1:3" ht="12.75">
      <c r="A120" s="60"/>
      <c r="B120" s="66"/>
      <c r="C120" s="10" t="s">
        <v>221</v>
      </c>
    </row>
    <row r="121" spans="1:3" ht="12.75">
      <c r="A121" s="58" t="s">
        <v>222</v>
      </c>
      <c r="B121" s="3" t="s">
        <v>223</v>
      </c>
      <c r="C121" s="7" t="s">
        <v>226</v>
      </c>
    </row>
    <row r="122" spans="1:3" ht="12.75">
      <c r="A122" s="59"/>
      <c r="B122" s="3" t="s">
        <v>224</v>
      </c>
      <c r="C122" s="7" t="s">
        <v>227</v>
      </c>
    </row>
    <row r="123" spans="1:3" ht="12.75">
      <c r="A123" s="60"/>
      <c r="B123" s="4" t="s">
        <v>225</v>
      </c>
      <c r="C123" s="10" t="s">
        <v>228</v>
      </c>
    </row>
    <row r="124" spans="1:3" ht="12.75">
      <c r="A124" s="58" t="s">
        <v>229</v>
      </c>
      <c r="B124" s="3" t="s">
        <v>48</v>
      </c>
      <c r="C124" s="7" t="s">
        <v>232</v>
      </c>
    </row>
    <row r="125" spans="1:3" ht="12.75">
      <c r="A125" s="59"/>
      <c r="B125" s="3" t="s">
        <v>230</v>
      </c>
      <c r="C125" s="7" t="s">
        <v>233</v>
      </c>
    </row>
    <row r="126" spans="1:3" ht="12.75">
      <c r="A126" s="60"/>
      <c r="B126" s="4" t="s">
        <v>231</v>
      </c>
      <c r="C126" s="10" t="s">
        <v>234</v>
      </c>
    </row>
    <row r="127" spans="1:3" ht="25.5">
      <c r="A127" s="58" t="s">
        <v>235</v>
      </c>
      <c r="B127" s="3" t="s">
        <v>236</v>
      </c>
      <c r="C127" s="7" t="s">
        <v>239</v>
      </c>
    </row>
    <row r="128" spans="1:3" ht="12.75">
      <c r="A128" s="59"/>
      <c r="B128" s="3" t="s">
        <v>237</v>
      </c>
      <c r="C128" s="7" t="s">
        <v>154</v>
      </c>
    </row>
    <row r="129" spans="1:3" ht="25.5">
      <c r="A129" s="60"/>
      <c r="B129" s="3" t="s">
        <v>238</v>
      </c>
      <c r="C129" s="7" t="s">
        <v>240</v>
      </c>
    </row>
    <row r="130" spans="1:3" ht="25.5">
      <c r="A130" s="58" t="s">
        <v>241</v>
      </c>
      <c r="B130" s="2" t="s">
        <v>242</v>
      </c>
      <c r="C130" s="6" t="s">
        <v>245</v>
      </c>
    </row>
    <row r="131" spans="1:3" ht="25.5">
      <c r="A131" s="59"/>
      <c r="B131" s="3" t="s">
        <v>243</v>
      </c>
      <c r="C131" s="7" t="s">
        <v>246</v>
      </c>
    </row>
    <row r="132" spans="1:3" ht="12.75">
      <c r="A132" s="59"/>
      <c r="B132" s="3" t="s">
        <v>244</v>
      </c>
      <c r="C132" s="21" t="s">
        <v>247</v>
      </c>
    </row>
    <row r="133" spans="1:3" ht="12.75">
      <c r="A133" s="60"/>
      <c r="B133" s="14"/>
      <c r="C133" s="7" t="s">
        <v>248</v>
      </c>
    </row>
    <row r="134" spans="1:3" ht="12.75">
      <c r="A134" s="1" t="s">
        <v>249</v>
      </c>
      <c r="B134" s="2" t="s">
        <v>251</v>
      </c>
      <c r="C134" s="6" t="s">
        <v>253</v>
      </c>
    </row>
    <row r="135" spans="1:3" ht="25.5">
      <c r="A135" s="9" t="s">
        <v>250</v>
      </c>
      <c r="B135" s="3" t="s">
        <v>252</v>
      </c>
      <c r="C135" s="7" t="s">
        <v>254</v>
      </c>
    </row>
    <row r="136" spans="1:3" ht="12.75">
      <c r="A136" s="13"/>
      <c r="B136" s="19"/>
      <c r="C136" s="10" t="s">
        <v>255</v>
      </c>
    </row>
    <row r="137" spans="1:3" ht="12.75">
      <c r="A137" s="58" t="s">
        <v>256</v>
      </c>
      <c r="B137" s="3" t="s">
        <v>257</v>
      </c>
      <c r="C137" s="7" t="s">
        <v>260</v>
      </c>
    </row>
    <row r="138" spans="1:3" ht="12.75">
      <c r="A138" s="59"/>
      <c r="B138" s="3" t="s">
        <v>258</v>
      </c>
      <c r="C138" s="7" t="s">
        <v>261</v>
      </c>
    </row>
    <row r="139" spans="1:3" ht="12.75">
      <c r="A139" s="60"/>
      <c r="B139" s="4" t="s">
        <v>259</v>
      </c>
      <c r="C139" s="10"/>
    </row>
    <row r="140" spans="1:3" ht="25.5">
      <c r="A140" s="58" t="s">
        <v>262</v>
      </c>
      <c r="B140" s="3" t="s">
        <v>263</v>
      </c>
      <c r="C140" s="7" t="s">
        <v>267</v>
      </c>
    </row>
    <row r="141" spans="1:3" ht="12.75">
      <c r="A141" s="59"/>
      <c r="B141" s="3" t="s">
        <v>264</v>
      </c>
      <c r="C141" s="7" t="s">
        <v>268</v>
      </c>
    </row>
    <row r="142" spans="1:3" ht="25.5">
      <c r="A142" s="59"/>
      <c r="B142" s="3" t="s">
        <v>265</v>
      </c>
      <c r="C142" s="7" t="s">
        <v>269</v>
      </c>
    </row>
    <row r="143" spans="1:3" ht="12.75">
      <c r="A143" s="60"/>
      <c r="B143" s="4" t="s">
        <v>266</v>
      </c>
      <c r="C143" s="11"/>
    </row>
    <row r="144" spans="1:3" ht="12.75">
      <c r="A144" s="9" t="s">
        <v>270</v>
      </c>
      <c r="B144" s="3" t="s">
        <v>271</v>
      </c>
      <c r="C144" s="7" t="s">
        <v>273</v>
      </c>
    </row>
    <row r="145" spans="1:3" ht="25.5">
      <c r="A145" s="9" t="s">
        <v>250</v>
      </c>
      <c r="B145" s="3" t="s">
        <v>272</v>
      </c>
      <c r="C145" s="7" t="s">
        <v>274</v>
      </c>
    </row>
    <row r="146" spans="1:3" ht="12.75">
      <c r="A146" s="13"/>
      <c r="B146" s="19"/>
      <c r="C146" s="10" t="s">
        <v>275</v>
      </c>
    </row>
    <row r="147" spans="1:3" ht="12.75">
      <c r="A147" s="58" t="s">
        <v>276</v>
      </c>
      <c r="B147" s="3" t="s">
        <v>223</v>
      </c>
      <c r="C147" s="7" t="s">
        <v>279</v>
      </c>
    </row>
    <row r="148" spans="1:3" ht="12.75">
      <c r="A148" s="59"/>
      <c r="B148" s="3" t="s">
        <v>277</v>
      </c>
      <c r="C148" s="7" t="s">
        <v>280</v>
      </c>
    </row>
    <row r="149" spans="1:3" ht="12.75">
      <c r="A149" s="60"/>
      <c r="B149" s="3" t="s">
        <v>278</v>
      </c>
      <c r="C149" s="7" t="s">
        <v>281</v>
      </c>
    </row>
    <row r="150" spans="1:3" ht="25.5">
      <c r="A150" s="58" t="s">
        <v>282</v>
      </c>
      <c r="B150" s="2" t="s">
        <v>185</v>
      </c>
      <c r="C150" s="6" t="s">
        <v>285</v>
      </c>
    </row>
    <row r="151" spans="1:3" ht="12.75">
      <c r="A151" s="59"/>
      <c r="B151" s="3" t="s">
        <v>283</v>
      </c>
      <c r="C151" s="7" t="s">
        <v>189</v>
      </c>
    </row>
    <row r="152" spans="1:3" ht="12.75">
      <c r="A152" s="60"/>
      <c r="B152" s="4" t="s">
        <v>284</v>
      </c>
      <c r="C152" s="10" t="s">
        <v>286</v>
      </c>
    </row>
    <row r="153" spans="1:3" ht="12.75">
      <c r="A153" s="58" t="s">
        <v>287</v>
      </c>
      <c r="B153" s="3" t="s">
        <v>288</v>
      </c>
      <c r="C153" s="7" t="s">
        <v>290</v>
      </c>
    </row>
    <row r="154" spans="1:3" ht="12.75">
      <c r="A154" s="59"/>
      <c r="B154" s="3" t="s">
        <v>94</v>
      </c>
      <c r="C154" s="7" t="s">
        <v>291</v>
      </c>
    </row>
    <row r="155" spans="1:3" ht="12.75">
      <c r="A155" s="60"/>
      <c r="B155" s="4" t="s">
        <v>289</v>
      </c>
      <c r="C155" s="11"/>
    </row>
    <row r="156" spans="1:3" ht="12.75">
      <c r="A156" s="58" t="s">
        <v>292</v>
      </c>
      <c r="B156" s="3" t="s">
        <v>16</v>
      </c>
      <c r="C156" s="7" t="s">
        <v>296</v>
      </c>
    </row>
    <row r="157" spans="1:3" ht="12.75">
      <c r="A157" s="59"/>
      <c r="B157" s="3" t="s">
        <v>293</v>
      </c>
      <c r="C157" s="7" t="s">
        <v>297</v>
      </c>
    </row>
    <row r="158" spans="1:3" ht="12.75">
      <c r="A158" s="59"/>
      <c r="B158" s="3" t="s">
        <v>294</v>
      </c>
      <c r="C158" s="7" t="s">
        <v>298</v>
      </c>
    </row>
    <row r="159" spans="1:3" ht="12.75">
      <c r="A159" s="60"/>
      <c r="B159" s="3" t="s">
        <v>295</v>
      </c>
      <c r="C159" s="16"/>
    </row>
    <row r="160" spans="1:3" ht="12.75">
      <c r="A160" s="62" t="s">
        <v>299</v>
      </c>
      <c r="B160" s="23" t="s">
        <v>300</v>
      </c>
      <c r="C160" s="24" t="s">
        <v>303</v>
      </c>
    </row>
    <row r="161" spans="1:3" ht="25.5">
      <c r="A161" s="63"/>
      <c r="B161" s="17" t="s">
        <v>301</v>
      </c>
      <c r="C161" s="20" t="s">
        <v>304</v>
      </c>
    </row>
    <row r="162" spans="1:3" ht="12.75">
      <c r="A162" s="63"/>
      <c r="B162" s="17" t="s">
        <v>302</v>
      </c>
      <c r="C162" s="20" t="s">
        <v>305</v>
      </c>
    </row>
    <row r="163" spans="1:3" ht="12.75">
      <c r="A163" s="64"/>
      <c r="B163" s="19"/>
      <c r="C163" s="8" t="s">
        <v>306</v>
      </c>
    </row>
    <row r="164" spans="1:3" ht="12.75">
      <c r="A164" s="62" t="s">
        <v>307</v>
      </c>
      <c r="B164" s="17" t="s">
        <v>300</v>
      </c>
      <c r="C164" s="20" t="s">
        <v>309</v>
      </c>
    </row>
    <row r="165" spans="1:3" ht="12.75">
      <c r="A165" s="63"/>
      <c r="B165" s="17" t="s">
        <v>308</v>
      </c>
      <c r="C165" s="20" t="s">
        <v>310</v>
      </c>
    </row>
    <row r="166" spans="1:3" ht="12.75">
      <c r="A166" s="64"/>
      <c r="B166" s="17" t="s">
        <v>302</v>
      </c>
      <c r="C166" s="20" t="s">
        <v>311</v>
      </c>
    </row>
    <row r="167" spans="1:3" ht="12.75">
      <c r="A167" s="26" t="s">
        <v>312</v>
      </c>
      <c r="B167" s="27" t="s">
        <v>48</v>
      </c>
      <c r="C167" s="28" t="s">
        <v>313</v>
      </c>
    </row>
    <row r="168" spans="1:3" ht="12.75">
      <c r="A168" s="58" t="s">
        <v>314</v>
      </c>
      <c r="B168" s="18" t="s">
        <v>315</v>
      </c>
      <c r="C168" s="30" t="s">
        <v>318</v>
      </c>
    </row>
    <row r="169" spans="1:3" ht="25.5">
      <c r="A169" s="59"/>
      <c r="B169" s="18" t="s">
        <v>316</v>
      </c>
      <c r="C169" s="30" t="s">
        <v>319</v>
      </c>
    </row>
    <row r="170" spans="1:3" ht="25.5">
      <c r="A170" s="60"/>
      <c r="B170" s="29" t="s">
        <v>317</v>
      </c>
      <c r="C170" s="12" t="s">
        <v>320</v>
      </c>
    </row>
    <row r="171" spans="1:3" ht="12.75">
      <c r="A171" s="58" t="s">
        <v>321</v>
      </c>
      <c r="B171" s="3" t="s">
        <v>322</v>
      </c>
      <c r="C171" s="7" t="s">
        <v>325</v>
      </c>
    </row>
    <row r="172" spans="1:3" ht="12.75">
      <c r="A172" s="59"/>
      <c r="B172" s="3" t="s">
        <v>323</v>
      </c>
      <c r="C172" s="7" t="s">
        <v>326</v>
      </c>
    </row>
    <row r="173" spans="1:3" ht="25.5">
      <c r="A173" s="60"/>
      <c r="B173" s="4" t="s">
        <v>324</v>
      </c>
      <c r="C173" s="10" t="s">
        <v>327</v>
      </c>
    </row>
    <row r="174" spans="1:3" ht="12.75">
      <c r="A174" s="9" t="s">
        <v>328</v>
      </c>
      <c r="B174" s="18" t="s">
        <v>330</v>
      </c>
      <c r="C174" s="21" t="s">
        <v>333</v>
      </c>
    </row>
    <row r="175" spans="1:3" ht="25.5">
      <c r="A175" s="25" t="s">
        <v>329</v>
      </c>
      <c r="B175" s="18" t="s">
        <v>331</v>
      </c>
      <c r="C175" s="31" t="s">
        <v>334</v>
      </c>
    </row>
    <row r="176" spans="1:3" ht="12.75">
      <c r="A176" s="13"/>
      <c r="B176" s="29" t="s">
        <v>332</v>
      </c>
      <c r="C176" s="22" t="s">
        <v>335</v>
      </c>
    </row>
    <row r="177" spans="1:3" ht="12.75">
      <c r="A177" s="62" t="s">
        <v>336</v>
      </c>
      <c r="B177" s="17" t="s">
        <v>178</v>
      </c>
      <c r="C177" s="20" t="s">
        <v>339</v>
      </c>
    </row>
    <row r="178" spans="1:3" ht="12.75">
      <c r="A178" s="63"/>
      <c r="B178" s="17" t="s">
        <v>337</v>
      </c>
      <c r="C178" s="20" t="s">
        <v>182</v>
      </c>
    </row>
    <row r="179" spans="1:3" ht="12.75">
      <c r="A179" s="64"/>
      <c r="B179" s="32" t="s">
        <v>338</v>
      </c>
      <c r="C179" s="8" t="s">
        <v>340</v>
      </c>
    </row>
    <row r="180" spans="1:3" ht="12.75">
      <c r="A180" s="58" t="s">
        <v>341</v>
      </c>
      <c r="B180" s="3" t="s">
        <v>537</v>
      </c>
      <c r="C180" s="7" t="s">
        <v>556</v>
      </c>
    </row>
    <row r="181" spans="1:3" ht="12.75">
      <c r="A181" s="59"/>
      <c r="B181" s="3" t="s">
        <v>366</v>
      </c>
      <c r="C181" s="57" t="s">
        <v>557</v>
      </c>
    </row>
    <row r="182" spans="1:3" ht="12.75">
      <c r="A182" s="60"/>
      <c r="B182" s="4" t="s">
        <v>367</v>
      </c>
      <c r="C182" s="11"/>
    </row>
    <row r="183" spans="1:3" ht="12.75">
      <c r="A183" s="58" t="s">
        <v>342</v>
      </c>
      <c r="B183" s="3" t="s">
        <v>343</v>
      </c>
      <c r="C183" s="7" t="s">
        <v>346</v>
      </c>
    </row>
    <row r="184" spans="1:3" ht="25.5">
      <c r="A184" s="59"/>
      <c r="B184" s="3" t="s">
        <v>344</v>
      </c>
      <c r="C184" s="7" t="s">
        <v>347</v>
      </c>
    </row>
    <row r="185" spans="1:3" ht="12.75">
      <c r="A185" s="60"/>
      <c r="B185" s="4" t="s">
        <v>345</v>
      </c>
      <c r="C185" s="10" t="s">
        <v>348</v>
      </c>
    </row>
    <row r="186" spans="1:3" ht="12.75">
      <c r="A186" s="9" t="s">
        <v>349</v>
      </c>
      <c r="B186" s="3" t="s">
        <v>343</v>
      </c>
      <c r="C186" s="7" t="s">
        <v>351</v>
      </c>
    </row>
    <row r="187" spans="1:3" ht="38.25">
      <c r="A187" s="9" t="s">
        <v>350</v>
      </c>
      <c r="B187" s="3" t="s">
        <v>344</v>
      </c>
      <c r="C187" s="7" t="s">
        <v>347</v>
      </c>
    </row>
    <row r="188" spans="1:3" ht="12.75">
      <c r="A188" s="13"/>
      <c r="B188" s="4" t="s">
        <v>345</v>
      </c>
      <c r="C188" s="10" t="s">
        <v>352</v>
      </c>
    </row>
    <row r="189" spans="1:3" ht="38.25" customHeight="1">
      <c r="A189" s="58" t="s">
        <v>353</v>
      </c>
      <c r="B189" s="65" t="s">
        <v>354</v>
      </c>
      <c r="C189" s="7">
        <f>49-731-505-1651</f>
        <v>-2838</v>
      </c>
    </row>
    <row r="190" spans="1:3" ht="12.75">
      <c r="A190" s="60"/>
      <c r="B190" s="66"/>
      <c r="C190" s="10">
        <f>49-731-505-1808</f>
        <v>-2995</v>
      </c>
    </row>
    <row r="191" spans="1:3" ht="12.75">
      <c r="A191" s="58" t="s">
        <v>355</v>
      </c>
      <c r="B191" s="3" t="s">
        <v>356</v>
      </c>
      <c r="C191" s="7" t="s">
        <v>360</v>
      </c>
    </row>
    <row r="192" spans="1:3" ht="25.5">
      <c r="A192" s="59"/>
      <c r="B192" s="17" t="s">
        <v>357</v>
      </c>
      <c r="C192" s="7"/>
    </row>
    <row r="193" spans="1:3" ht="12.75">
      <c r="A193" s="59"/>
      <c r="B193" s="3" t="s">
        <v>358</v>
      </c>
      <c r="C193" s="7" t="s">
        <v>361</v>
      </c>
    </row>
    <row r="194" spans="1:3" ht="12.75">
      <c r="A194" s="60"/>
      <c r="B194" s="3" t="s">
        <v>359</v>
      </c>
      <c r="C194" s="16"/>
    </row>
    <row r="195" spans="1:3" ht="12.75">
      <c r="A195" s="58" t="s">
        <v>362</v>
      </c>
      <c r="B195" s="2" t="s">
        <v>257</v>
      </c>
      <c r="C195" s="6" t="s">
        <v>363</v>
      </c>
    </row>
    <row r="196" spans="1:3" ht="12.75">
      <c r="A196" s="59"/>
      <c r="B196" s="3" t="s">
        <v>258</v>
      </c>
      <c r="C196" s="7" t="s">
        <v>261</v>
      </c>
    </row>
    <row r="197" spans="1:3" ht="12.75">
      <c r="A197" s="60"/>
      <c r="B197" s="3" t="s">
        <v>259</v>
      </c>
      <c r="C197" s="16"/>
    </row>
    <row r="198" spans="1:3" ht="12.75">
      <c r="A198" s="58" t="s">
        <v>364</v>
      </c>
      <c r="B198" s="2" t="s">
        <v>365</v>
      </c>
      <c r="C198" s="6" t="s">
        <v>368</v>
      </c>
    </row>
    <row r="199" spans="1:3" ht="12.75">
      <c r="A199" s="59"/>
      <c r="B199" s="3" t="s">
        <v>366</v>
      </c>
      <c r="C199" s="7" t="s">
        <v>369</v>
      </c>
    </row>
    <row r="200" spans="1:3" ht="12.75">
      <c r="A200" s="60"/>
      <c r="B200" s="4" t="s">
        <v>367</v>
      </c>
      <c r="C200" s="10" t="s">
        <v>370</v>
      </c>
    </row>
    <row r="201" spans="1:3" ht="12.75">
      <c r="A201" s="58" t="s">
        <v>371</v>
      </c>
      <c r="B201" s="3" t="s">
        <v>192</v>
      </c>
      <c r="C201" s="7" t="s">
        <v>372</v>
      </c>
    </row>
    <row r="202" spans="1:3" ht="12.75">
      <c r="A202" s="59"/>
      <c r="B202" s="3" t="s">
        <v>193</v>
      </c>
      <c r="C202" s="7" t="s">
        <v>373</v>
      </c>
    </row>
    <row r="203" spans="1:3" ht="12.75">
      <c r="A203" s="59"/>
      <c r="B203" s="3" t="s">
        <v>194</v>
      </c>
      <c r="C203" s="7" t="s">
        <v>374</v>
      </c>
    </row>
    <row r="204" spans="1:3" ht="12.75">
      <c r="A204" s="60"/>
      <c r="B204" s="19"/>
      <c r="C204" s="10" t="s">
        <v>375</v>
      </c>
    </row>
    <row r="205" spans="1:3" ht="12.75">
      <c r="A205" s="58" t="s">
        <v>376</v>
      </c>
      <c r="B205" s="3" t="s">
        <v>377</v>
      </c>
      <c r="C205" s="7" t="s">
        <v>380</v>
      </c>
    </row>
    <row r="206" spans="1:3" ht="12.75">
      <c r="A206" s="59"/>
      <c r="B206" s="3" t="s">
        <v>378</v>
      </c>
      <c r="C206" s="7" t="s">
        <v>381</v>
      </c>
    </row>
    <row r="207" spans="1:3" ht="25.5">
      <c r="A207" s="60"/>
      <c r="B207" s="4" t="s">
        <v>379</v>
      </c>
      <c r="C207" s="10" t="s">
        <v>382</v>
      </c>
    </row>
    <row r="208" spans="1:3" ht="25.5">
      <c r="A208" s="58" t="s">
        <v>383</v>
      </c>
      <c r="B208" s="3" t="s">
        <v>263</v>
      </c>
      <c r="C208" s="7" t="s">
        <v>384</v>
      </c>
    </row>
    <row r="209" spans="1:3" ht="12.75">
      <c r="A209" s="59"/>
      <c r="B209" s="3" t="s">
        <v>264</v>
      </c>
      <c r="C209" s="7" t="s">
        <v>268</v>
      </c>
    </row>
    <row r="210" spans="1:3" ht="25.5">
      <c r="A210" s="59"/>
      <c r="B210" s="3" t="s">
        <v>265</v>
      </c>
      <c r="C210" s="7" t="s">
        <v>385</v>
      </c>
    </row>
    <row r="211" spans="1:3" ht="12.75">
      <c r="A211" s="60"/>
      <c r="B211" s="3" t="s">
        <v>266</v>
      </c>
      <c r="C211" s="11"/>
    </row>
    <row r="212" spans="1:3" ht="25.5">
      <c r="A212" s="58" t="s">
        <v>386</v>
      </c>
      <c r="B212" s="2" t="s">
        <v>387</v>
      </c>
      <c r="C212" s="7" t="s">
        <v>390</v>
      </c>
    </row>
    <row r="213" spans="1:3" ht="12.75">
      <c r="A213" s="59"/>
      <c r="B213" s="3" t="s">
        <v>388</v>
      </c>
      <c r="C213" s="7" t="s">
        <v>391</v>
      </c>
    </row>
    <row r="214" spans="1:3" ht="12.75">
      <c r="A214" s="60"/>
      <c r="B214" s="3" t="s">
        <v>389</v>
      </c>
      <c r="C214" s="16"/>
    </row>
    <row r="215" spans="1:3" ht="12.75">
      <c r="A215" s="58" t="s">
        <v>392</v>
      </c>
      <c r="B215" s="2" t="s">
        <v>393</v>
      </c>
      <c r="C215" s="6" t="s">
        <v>396</v>
      </c>
    </row>
    <row r="216" spans="1:3" ht="12.75">
      <c r="A216" s="59"/>
      <c r="B216" s="3" t="s">
        <v>394</v>
      </c>
      <c r="C216" s="7" t="s">
        <v>397</v>
      </c>
    </row>
    <row r="217" spans="1:3" ht="12.75">
      <c r="A217" s="60"/>
      <c r="B217" s="4" t="s">
        <v>395</v>
      </c>
      <c r="C217" s="10" t="s">
        <v>398</v>
      </c>
    </row>
    <row r="218" spans="1:3" ht="25.5">
      <c r="A218" s="58" t="s">
        <v>399</v>
      </c>
      <c r="B218" s="3" t="s">
        <v>150</v>
      </c>
      <c r="C218" s="7" t="s">
        <v>400</v>
      </c>
    </row>
    <row r="219" spans="1:3" ht="25.5">
      <c r="A219" s="59"/>
      <c r="B219" s="3" t="s">
        <v>151</v>
      </c>
      <c r="C219" s="7" t="s">
        <v>154</v>
      </c>
    </row>
    <row r="220" spans="1:3" ht="12.75">
      <c r="A220" s="60"/>
      <c r="B220" s="3" t="s">
        <v>152</v>
      </c>
      <c r="C220" s="10" t="s">
        <v>401</v>
      </c>
    </row>
    <row r="221" spans="1:3" ht="12.75">
      <c r="A221" s="62" t="s">
        <v>402</v>
      </c>
      <c r="B221" s="23" t="s">
        <v>403</v>
      </c>
      <c r="C221" s="20" t="s">
        <v>406</v>
      </c>
    </row>
    <row r="222" spans="1:3" ht="15.75">
      <c r="A222" s="63"/>
      <c r="B222" s="17" t="s">
        <v>404</v>
      </c>
      <c r="C222" s="20" t="s">
        <v>407</v>
      </c>
    </row>
    <row r="223" spans="1:3" ht="12.75">
      <c r="A223" s="64"/>
      <c r="B223" s="32" t="s">
        <v>405</v>
      </c>
      <c r="C223" s="11"/>
    </row>
    <row r="224" spans="1:3" ht="12.75">
      <c r="A224" s="58" t="s">
        <v>408</v>
      </c>
      <c r="B224" s="3" t="s">
        <v>16</v>
      </c>
      <c r="C224" s="7" t="s">
        <v>409</v>
      </c>
    </row>
    <row r="225" spans="1:3" ht="12.75">
      <c r="A225" s="59"/>
      <c r="B225" s="3" t="s">
        <v>293</v>
      </c>
      <c r="C225" s="7" t="s">
        <v>410</v>
      </c>
    </row>
    <row r="226" spans="1:3" ht="25.5">
      <c r="A226" s="60"/>
      <c r="B226" s="4" t="s">
        <v>295</v>
      </c>
      <c r="C226" s="10" t="s">
        <v>411</v>
      </c>
    </row>
    <row r="227" spans="1:3" ht="25.5">
      <c r="A227" s="58" t="s">
        <v>412</v>
      </c>
      <c r="B227" s="3" t="s">
        <v>413</v>
      </c>
      <c r="C227" s="7" t="s">
        <v>416</v>
      </c>
    </row>
    <row r="228" spans="1:3" ht="12.75">
      <c r="A228" s="59"/>
      <c r="B228" s="3" t="s">
        <v>414</v>
      </c>
      <c r="C228" s="7" t="s">
        <v>417</v>
      </c>
    </row>
    <row r="229" spans="1:3" ht="12.75">
      <c r="A229" s="60"/>
      <c r="B229" s="4" t="s">
        <v>415</v>
      </c>
      <c r="C229" s="11"/>
    </row>
    <row r="230" spans="1:3" ht="12.75">
      <c r="A230" s="58" t="s">
        <v>418</v>
      </c>
      <c r="B230" s="3" t="s">
        <v>86</v>
      </c>
      <c r="C230" s="7" t="s">
        <v>421</v>
      </c>
    </row>
    <row r="231" spans="1:3" ht="12.75">
      <c r="A231" s="59"/>
      <c r="B231" s="3" t="s">
        <v>419</v>
      </c>
      <c r="C231" s="7" t="s">
        <v>422</v>
      </c>
    </row>
    <row r="232" spans="1:3" ht="25.5">
      <c r="A232" s="60"/>
      <c r="B232" s="4" t="s">
        <v>420</v>
      </c>
      <c r="C232" s="10" t="s">
        <v>423</v>
      </c>
    </row>
    <row r="233" spans="1:3" ht="12.75">
      <c r="A233" s="58" t="s">
        <v>424</v>
      </c>
      <c r="B233" s="3" t="s">
        <v>425</v>
      </c>
      <c r="C233" s="7" t="s">
        <v>428</v>
      </c>
    </row>
    <row r="234" spans="1:3" ht="12.75">
      <c r="A234" s="59"/>
      <c r="B234" s="3" t="s">
        <v>426</v>
      </c>
      <c r="C234" s="7" t="s">
        <v>429</v>
      </c>
    </row>
    <row r="235" spans="1:3" ht="12.75">
      <c r="A235" s="60"/>
      <c r="B235" s="4" t="s">
        <v>427</v>
      </c>
      <c r="C235" s="10" t="s">
        <v>430</v>
      </c>
    </row>
    <row r="236" spans="1:3" ht="12.75">
      <c r="A236" s="58" t="s">
        <v>431</v>
      </c>
      <c r="B236" s="3" t="s">
        <v>432</v>
      </c>
      <c r="C236" s="7" t="s">
        <v>435</v>
      </c>
    </row>
    <row r="237" spans="1:3" ht="12.75">
      <c r="A237" s="59"/>
      <c r="B237" s="3" t="s">
        <v>433</v>
      </c>
      <c r="C237" s="7" t="s">
        <v>268</v>
      </c>
    </row>
    <row r="238" spans="1:3" ht="25.5">
      <c r="A238" s="60"/>
      <c r="B238" s="4" t="s">
        <v>434</v>
      </c>
      <c r="C238" s="10" t="s">
        <v>436</v>
      </c>
    </row>
    <row r="239" spans="1:3" ht="12.75">
      <c r="A239" s="58" t="s">
        <v>437</v>
      </c>
      <c r="B239" s="3" t="s">
        <v>438</v>
      </c>
      <c r="C239" s="7" t="s">
        <v>441</v>
      </c>
    </row>
    <row r="240" spans="1:3" ht="12.75">
      <c r="A240" s="59"/>
      <c r="B240" s="3" t="s">
        <v>439</v>
      </c>
      <c r="C240" s="7" t="s">
        <v>442</v>
      </c>
    </row>
    <row r="241" spans="1:3" ht="12.75">
      <c r="A241" s="60"/>
      <c r="B241" s="4" t="s">
        <v>440</v>
      </c>
      <c r="C241" s="11"/>
    </row>
    <row r="242" spans="1:3" ht="12.75">
      <c r="A242" s="58" t="s">
        <v>443</v>
      </c>
      <c r="B242" s="3" t="s">
        <v>223</v>
      </c>
      <c r="C242" s="7" t="s">
        <v>226</v>
      </c>
    </row>
    <row r="243" spans="1:3" ht="12.75">
      <c r="A243" s="59"/>
      <c r="B243" s="3" t="s">
        <v>224</v>
      </c>
      <c r="C243" s="7" t="s">
        <v>227</v>
      </c>
    </row>
    <row r="244" spans="1:3" ht="12.75">
      <c r="A244" s="60"/>
      <c r="B244" s="4" t="s">
        <v>225</v>
      </c>
      <c r="C244" s="10" t="s">
        <v>444</v>
      </c>
    </row>
    <row r="245" spans="1:3" ht="12.75">
      <c r="A245" s="58" t="s">
        <v>445</v>
      </c>
      <c r="B245" s="3" t="s">
        <v>446</v>
      </c>
      <c r="C245" s="7" t="s">
        <v>449</v>
      </c>
    </row>
    <row r="246" spans="1:3" ht="12.75">
      <c r="A246" s="59"/>
      <c r="B246" s="3" t="s">
        <v>447</v>
      </c>
      <c r="C246" s="21" t="s">
        <v>450</v>
      </c>
    </row>
    <row r="247" spans="1:3" ht="25.5">
      <c r="A247" s="60"/>
      <c r="B247" s="4" t="s">
        <v>448</v>
      </c>
      <c r="C247" s="10" t="s">
        <v>451</v>
      </c>
    </row>
    <row r="248" spans="1:3" ht="12.75">
      <c r="A248" s="62" t="s">
        <v>452</v>
      </c>
      <c r="B248" s="17" t="s">
        <v>453</v>
      </c>
      <c r="C248" s="20" t="s">
        <v>456</v>
      </c>
    </row>
    <row r="249" spans="1:3" ht="12.75">
      <c r="A249" s="63"/>
      <c r="B249" s="17" t="s">
        <v>454</v>
      </c>
      <c r="C249" s="20" t="s">
        <v>233</v>
      </c>
    </row>
    <row r="250" spans="1:3" ht="12.75">
      <c r="A250" s="64"/>
      <c r="B250" s="32" t="s">
        <v>455</v>
      </c>
      <c r="C250" s="8" t="s">
        <v>457</v>
      </c>
    </row>
    <row r="251" spans="1:3" ht="12.75">
      <c r="A251" s="58" t="s">
        <v>458</v>
      </c>
      <c r="B251" s="3" t="s">
        <v>459</v>
      </c>
      <c r="C251" s="7" t="s">
        <v>462</v>
      </c>
    </row>
    <row r="252" spans="1:3" ht="25.5">
      <c r="A252" s="59"/>
      <c r="B252" s="3" t="s">
        <v>460</v>
      </c>
      <c r="C252" s="7" t="s">
        <v>463</v>
      </c>
    </row>
    <row r="253" spans="1:3" ht="12.75">
      <c r="A253" s="60"/>
      <c r="B253" s="4" t="s">
        <v>461</v>
      </c>
      <c r="C253" s="10" t="s">
        <v>464</v>
      </c>
    </row>
    <row r="254" spans="1:3" ht="12.75">
      <c r="A254" s="58" t="s">
        <v>465</v>
      </c>
      <c r="B254" s="3" t="s">
        <v>466</v>
      </c>
      <c r="C254" s="7" t="s">
        <v>468</v>
      </c>
    </row>
    <row r="255" spans="1:3" ht="12.75">
      <c r="A255" s="59"/>
      <c r="B255" s="3" t="s">
        <v>366</v>
      </c>
      <c r="C255" s="7" t="s">
        <v>369</v>
      </c>
    </row>
    <row r="256" spans="1:3" ht="12.75">
      <c r="A256" s="60"/>
      <c r="B256" s="4" t="s">
        <v>467</v>
      </c>
      <c r="C256" s="10" t="s">
        <v>469</v>
      </c>
    </row>
    <row r="257" spans="1:3" ht="12.75">
      <c r="A257" s="58" t="s">
        <v>470</v>
      </c>
      <c r="B257" s="3" t="s">
        <v>471</v>
      </c>
      <c r="C257" s="7" t="s">
        <v>474</v>
      </c>
    </row>
    <row r="258" spans="1:3" ht="12.75">
      <c r="A258" s="59"/>
      <c r="B258" s="3" t="s">
        <v>472</v>
      </c>
      <c r="C258" s="7" t="s">
        <v>475</v>
      </c>
    </row>
    <row r="259" spans="1:3" ht="12.75">
      <c r="A259" s="60"/>
      <c r="B259" s="4" t="s">
        <v>473</v>
      </c>
      <c r="C259" s="11"/>
    </row>
    <row r="260" spans="1:3" ht="12.75">
      <c r="A260" s="58" t="s">
        <v>476</v>
      </c>
      <c r="B260" s="3" t="s">
        <v>477</v>
      </c>
      <c r="C260" s="7" t="s">
        <v>480</v>
      </c>
    </row>
    <row r="261" spans="1:3" ht="12.75">
      <c r="A261" s="59"/>
      <c r="B261" s="3" t="s">
        <v>478</v>
      </c>
      <c r="C261" s="7" t="s">
        <v>481</v>
      </c>
    </row>
    <row r="262" spans="1:3" ht="12.75">
      <c r="A262" s="60"/>
      <c r="B262" s="4" t="s">
        <v>479</v>
      </c>
      <c r="C262" s="10" t="s">
        <v>482</v>
      </c>
    </row>
    <row r="263" spans="1:3" ht="12.75">
      <c r="A263" s="58" t="s">
        <v>483</v>
      </c>
      <c r="B263" s="3" t="s">
        <v>223</v>
      </c>
      <c r="C263" s="7" t="s">
        <v>226</v>
      </c>
    </row>
    <row r="264" spans="1:3" ht="12.75">
      <c r="A264" s="59"/>
      <c r="B264" s="3" t="s">
        <v>224</v>
      </c>
      <c r="C264" s="7" t="s">
        <v>227</v>
      </c>
    </row>
    <row r="265" spans="1:3" ht="12.75">
      <c r="A265" s="60"/>
      <c r="B265" s="4" t="s">
        <v>225</v>
      </c>
      <c r="C265" s="10" t="s">
        <v>484</v>
      </c>
    </row>
    <row r="266" spans="1:3" ht="25.5">
      <c r="A266" s="58" t="s">
        <v>485</v>
      </c>
      <c r="B266" s="3" t="s">
        <v>486</v>
      </c>
      <c r="C266" s="7" t="s">
        <v>489</v>
      </c>
    </row>
    <row r="267" spans="1:3" ht="12.75">
      <c r="A267" s="59"/>
      <c r="B267" s="3" t="s">
        <v>487</v>
      </c>
      <c r="C267" s="7" t="s">
        <v>490</v>
      </c>
    </row>
    <row r="268" spans="1:3" ht="12.75">
      <c r="A268" s="59"/>
      <c r="B268" s="3" t="s">
        <v>488</v>
      </c>
      <c r="C268" s="7" t="s">
        <v>491</v>
      </c>
    </row>
    <row r="269" spans="1:3" ht="12.75">
      <c r="A269" s="60"/>
      <c r="B269" s="3" t="s">
        <v>4</v>
      </c>
      <c r="C269" s="16"/>
    </row>
    <row r="270" spans="1:3" ht="25.5">
      <c r="A270" s="58" t="s">
        <v>492</v>
      </c>
      <c r="B270" s="2" t="s">
        <v>493</v>
      </c>
      <c r="C270" s="6" t="s">
        <v>496</v>
      </c>
    </row>
    <row r="271" spans="1:3" ht="12.75">
      <c r="A271" s="59"/>
      <c r="B271" s="3" t="s">
        <v>494</v>
      </c>
      <c r="C271" s="7" t="s">
        <v>497</v>
      </c>
    </row>
    <row r="272" spans="1:3" ht="25.5">
      <c r="A272" s="59"/>
      <c r="B272" s="3" t="s">
        <v>495</v>
      </c>
      <c r="C272" s="7" t="s">
        <v>498</v>
      </c>
    </row>
    <row r="273" spans="1:3" ht="13.5" thickBot="1">
      <c r="A273" s="61"/>
      <c r="B273" s="33"/>
      <c r="C273" s="34" t="s">
        <v>499</v>
      </c>
    </row>
    <row r="274" ht="13.5" thickTop="1">
      <c r="A274" s="5"/>
    </row>
    <row r="275" ht="12.75">
      <c r="A275" s="5"/>
    </row>
    <row r="276" ht="12.75">
      <c r="A276" s="5"/>
    </row>
  </sheetData>
  <sheetProtection/>
  <mergeCells count="83">
    <mergeCell ref="A5:A8"/>
    <mergeCell ref="A9:A11"/>
    <mergeCell ref="A12:A14"/>
    <mergeCell ref="A15:A17"/>
    <mergeCell ref="C30:C33"/>
    <mergeCell ref="A34:A36"/>
    <mergeCell ref="A37:A39"/>
    <mergeCell ref="A43:A45"/>
    <mergeCell ref="A18:A20"/>
    <mergeCell ref="A21:A23"/>
    <mergeCell ref="A24:A26"/>
    <mergeCell ref="A27:A29"/>
    <mergeCell ref="A58:A60"/>
    <mergeCell ref="A61:A63"/>
    <mergeCell ref="A64:A68"/>
    <mergeCell ref="A69:A71"/>
    <mergeCell ref="A46:A48"/>
    <mergeCell ref="A49:A51"/>
    <mergeCell ref="A52:A54"/>
    <mergeCell ref="A55:A57"/>
    <mergeCell ref="A85:A88"/>
    <mergeCell ref="A89:A92"/>
    <mergeCell ref="A93:A96"/>
    <mergeCell ref="A97:A99"/>
    <mergeCell ref="A72:A74"/>
    <mergeCell ref="A75:A77"/>
    <mergeCell ref="A78:A81"/>
    <mergeCell ref="A82:A84"/>
    <mergeCell ref="B110:B111"/>
    <mergeCell ref="A112:A115"/>
    <mergeCell ref="A116:A118"/>
    <mergeCell ref="B116:B118"/>
    <mergeCell ref="A100:A102"/>
    <mergeCell ref="A103:A105"/>
    <mergeCell ref="A106:A109"/>
    <mergeCell ref="A110:A111"/>
    <mergeCell ref="A127:A129"/>
    <mergeCell ref="A130:A133"/>
    <mergeCell ref="A137:A139"/>
    <mergeCell ref="A140:A143"/>
    <mergeCell ref="A119:A120"/>
    <mergeCell ref="B119:B120"/>
    <mergeCell ref="A121:A123"/>
    <mergeCell ref="A124:A126"/>
    <mergeCell ref="A160:A163"/>
    <mergeCell ref="A164:A166"/>
    <mergeCell ref="A168:A170"/>
    <mergeCell ref="A171:A173"/>
    <mergeCell ref="A147:A149"/>
    <mergeCell ref="A150:A152"/>
    <mergeCell ref="A153:A155"/>
    <mergeCell ref="A156:A159"/>
    <mergeCell ref="B189:B190"/>
    <mergeCell ref="A191:A194"/>
    <mergeCell ref="A195:A197"/>
    <mergeCell ref="A198:A200"/>
    <mergeCell ref="A177:A179"/>
    <mergeCell ref="A180:A182"/>
    <mergeCell ref="A183:A185"/>
    <mergeCell ref="A189:A190"/>
    <mergeCell ref="A215:A217"/>
    <mergeCell ref="A218:A220"/>
    <mergeCell ref="A221:A223"/>
    <mergeCell ref="A224:A226"/>
    <mergeCell ref="A201:A204"/>
    <mergeCell ref="A205:A207"/>
    <mergeCell ref="A208:A211"/>
    <mergeCell ref="A212:A214"/>
    <mergeCell ref="A239:A241"/>
    <mergeCell ref="A242:A244"/>
    <mergeCell ref="A245:A247"/>
    <mergeCell ref="A248:A250"/>
    <mergeCell ref="A227:A229"/>
    <mergeCell ref="A230:A232"/>
    <mergeCell ref="A233:A235"/>
    <mergeCell ref="A236:A238"/>
    <mergeCell ref="A263:A265"/>
    <mergeCell ref="A266:A269"/>
    <mergeCell ref="A270:A273"/>
    <mergeCell ref="A251:A253"/>
    <mergeCell ref="A254:A256"/>
    <mergeCell ref="A257:A259"/>
    <mergeCell ref="A260:A262"/>
  </mergeCells>
  <hyperlinks>
    <hyperlink ref="C181" r:id="rId1" display="dave_preves@starkey.com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Berger</dc:creator>
  <cp:keywords/>
  <dc:description/>
  <cp:lastModifiedBy>Stephen Berger</cp:lastModifiedBy>
  <dcterms:created xsi:type="dcterms:W3CDTF">2003-11-02T01:46:59Z</dcterms:created>
  <dcterms:modified xsi:type="dcterms:W3CDTF">2013-05-08T15:18:20Z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